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matmcdermid/Downloads/LEAD THE CHARGE/"/>
    </mc:Choice>
  </mc:AlternateContent>
  <xr:revisionPtr revIDLastSave="0" documentId="13_ncr:20001_{A7E5B749-A56E-3040-AE0E-12C27CF21542}" xr6:coauthVersionLast="47" xr6:coauthVersionMax="47" xr10:uidLastSave="{00000000-0000-0000-0000-000000000000}"/>
  <workbookProtection workbookAlgorithmName="SHA-512" workbookHashValue="VT7BaKr7QV7LG6BD/ktU+MPbDecovEm1S5maejitaSwsXZ2eJjlyanuUMovo3hR15r9fj98QpL9k9JPGVuXcAA==" workbookSaltValue="/3WlFx2VNagLktc0c0g5rg==" workbookSpinCount="100000" lockStructure="1"/>
  <bookViews>
    <workbookView xWindow="0" yWindow="500" windowWidth="38400" windowHeight="21100" xr2:uid="{00000000-000D-0000-FFFF-FFFF00000000}"/>
  </bookViews>
  <sheets>
    <sheet name="1. Overview &amp; Navigation" sheetId="1" r:id="rId1"/>
    <sheet name="2. Summary | Overall" sheetId="2" r:id="rId2"/>
    <sheet name="3. Summary | Climate &amp; Environm" sheetId="3" r:id="rId3"/>
    <sheet name="4. Summary | Respect for Human " sheetId="4" r:id="rId4"/>
    <sheet name="5. Auto Review | Climate &amp; Envi" sheetId="5" r:id="rId5"/>
    <sheet name="6. Auto Review | Respect for Hu" sheetId="6" r:id="rId6"/>
    <sheet name="7. Weightings" sheetId="7" r:id="rId7"/>
    <sheet name="Collaborative Initiatives" sheetId="8" state="hidden" r:id="rId8"/>
    <sheet name="8. Company Docs Reviewed" sheetId="9" r:id="rId9"/>
  </sheets>
  <definedNames>
    <definedName name="_xlnm._FilterDatabase" localSheetId="1" hidden="1">'2. Summary | Overall'!$B$3:$R$21</definedName>
    <definedName name="_xlnm._FilterDatabase" localSheetId="8" hidden="1">'8. Company Docs Reviewed'!$A$2:$E$132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7" l="1"/>
  <c r="C6" i="7"/>
  <c r="E41" i="6"/>
  <c r="E32" i="6"/>
  <c r="E24" i="6"/>
  <c r="E23" i="6"/>
  <c r="E19" i="6"/>
  <c r="D96" i="4"/>
  <c r="V95" i="4"/>
  <c r="T95" i="4"/>
  <c r="T96" i="4" s="1"/>
  <c r="T97" i="4" s="1"/>
  <c r="R95" i="4"/>
  <c r="R96" i="4" s="1"/>
  <c r="R97" i="4" s="1"/>
  <c r="N95" i="4"/>
  <c r="L95" i="4"/>
  <c r="J95" i="4"/>
  <c r="J96" i="4" s="1"/>
  <c r="J97" i="4" s="1"/>
  <c r="F95" i="4"/>
  <c r="F96" i="4" s="1"/>
  <c r="F97" i="4" s="1"/>
  <c r="D95" i="4"/>
  <c r="V94" i="4"/>
  <c r="U94" i="4"/>
  <c r="U95" i="4" s="1"/>
  <c r="U96" i="4" s="1"/>
  <c r="U97" i="4" s="1"/>
  <c r="T94" i="4"/>
  <c r="S94" i="4"/>
  <c r="S95" i="4" s="1"/>
  <c r="R94" i="4"/>
  <c r="Q94" i="4"/>
  <c r="Q95" i="4" s="1"/>
  <c r="Q96" i="4" s="1"/>
  <c r="Q97" i="4" s="1"/>
  <c r="P94" i="4"/>
  <c r="P95" i="4" s="1"/>
  <c r="P96" i="4" s="1"/>
  <c r="P97" i="4" s="1"/>
  <c r="O94" i="4"/>
  <c r="O95" i="4" s="1"/>
  <c r="O96" i="4" s="1"/>
  <c r="O97" i="4" s="1"/>
  <c r="N94" i="4"/>
  <c r="M94" i="4"/>
  <c r="M95" i="4" s="1"/>
  <c r="M96" i="4" s="1"/>
  <c r="M97" i="4" s="1"/>
  <c r="L94" i="4"/>
  <c r="K94" i="4"/>
  <c r="K95" i="4" s="1"/>
  <c r="J94" i="4"/>
  <c r="I94" i="4"/>
  <c r="I95" i="4" s="1"/>
  <c r="I96" i="4" s="1"/>
  <c r="I97" i="4" s="1"/>
  <c r="H94" i="4"/>
  <c r="H95" i="4" s="1"/>
  <c r="H96" i="4" s="1"/>
  <c r="H97" i="4" s="1"/>
  <c r="G94" i="4"/>
  <c r="G95" i="4" s="1"/>
  <c r="G96" i="4" s="1"/>
  <c r="G97" i="4" s="1"/>
  <c r="F94" i="4"/>
  <c r="E94" i="4"/>
  <c r="E95" i="4" s="1"/>
  <c r="E96" i="4" s="1"/>
  <c r="E97" i="4" s="1"/>
  <c r="D94" i="4"/>
  <c r="C94" i="4"/>
  <c r="B94" i="4"/>
  <c r="D92" i="4"/>
  <c r="Q91" i="4"/>
  <c r="I91" i="4"/>
  <c r="V90" i="4"/>
  <c r="U90" i="4"/>
  <c r="T90" i="4"/>
  <c r="S90" i="4"/>
  <c r="R90" i="4"/>
  <c r="Q90" i="4"/>
  <c r="P90" i="4"/>
  <c r="O90" i="4"/>
  <c r="N90" i="4"/>
  <c r="M90" i="4"/>
  <c r="L90" i="4"/>
  <c r="K90" i="4"/>
  <c r="J90" i="4"/>
  <c r="I90" i="4"/>
  <c r="H90" i="4"/>
  <c r="G90" i="4"/>
  <c r="F90" i="4"/>
  <c r="E90" i="4"/>
  <c r="D90" i="4"/>
  <c r="C90" i="4"/>
  <c r="V89" i="4"/>
  <c r="U89" i="4"/>
  <c r="T89" i="4"/>
  <c r="S89" i="4"/>
  <c r="R89" i="4"/>
  <c r="Q89" i="4"/>
  <c r="P89" i="4"/>
  <c r="O89" i="4"/>
  <c r="N89" i="4"/>
  <c r="M89" i="4"/>
  <c r="L89" i="4"/>
  <c r="K89" i="4"/>
  <c r="J89" i="4"/>
  <c r="I89" i="4"/>
  <c r="H89" i="4"/>
  <c r="G89" i="4"/>
  <c r="F89" i="4"/>
  <c r="E89" i="4"/>
  <c r="D89" i="4"/>
  <c r="C89" i="4"/>
  <c r="V88" i="4"/>
  <c r="V91" i="4" s="1"/>
  <c r="V92" i="4" s="1"/>
  <c r="V93" i="4" s="1"/>
  <c r="U88" i="4"/>
  <c r="U91" i="4" s="1"/>
  <c r="U92" i="4" s="1"/>
  <c r="U93" i="4" s="1"/>
  <c r="T88" i="4"/>
  <c r="T91" i="4" s="1"/>
  <c r="S88" i="4"/>
  <c r="S91" i="4" s="1"/>
  <c r="R88" i="4"/>
  <c r="R91" i="4" s="1"/>
  <c r="R92" i="4" s="1"/>
  <c r="R93" i="4" s="1"/>
  <c r="Q88" i="4"/>
  <c r="P88" i="4"/>
  <c r="O88" i="4"/>
  <c r="O91" i="4" s="1"/>
  <c r="O92" i="4" s="1"/>
  <c r="O93" i="4" s="1"/>
  <c r="N88" i="4"/>
  <c r="N91" i="4" s="1"/>
  <c r="N92" i="4" s="1"/>
  <c r="N93" i="4" s="1"/>
  <c r="M88" i="4"/>
  <c r="M91" i="4" s="1"/>
  <c r="M92" i="4" s="1"/>
  <c r="M93" i="4" s="1"/>
  <c r="L88" i="4"/>
  <c r="L91" i="4" s="1"/>
  <c r="K88" i="4"/>
  <c r="K91" i="4" s="1"/>
  <c r="J88" i="4"/>
  <c r="J91" i="4" s="1"/>
  <c r="J92" i="4" s="1"/>
  <c r="J93" i="4" s="1"/>
  <c r="I88" i="4"/>
  <c r="H88" i="4"/>
  <c r="G88" i="4"/>
  <c r="G91" i="4" s="1"/>
  <c r="G92" i="4" s="1"/>
  <c r="G93" i="4" s="1"/>
  <c r="F88" i="4"/>
  <c r="F91" i="4" s="1"/>
  <c r="F92" i="4" s="1"/>
  <c r="F93" i="4" s="1"/>
  <c r="E88" i="4"/>
  <c r="E91" i="4" s="1"/>
  <c r="E92" i="4" s="1"/>
  <c r="E93" i="4" s="1"/>
  <c r="D88" i="4"/>
  <c r="D91" i="4" s="1"/>
  <c r="C88" i="4"/>
  <c r="B88" i="4"/>
  <c r="D86" i="4"/>
  <c r="V85" i="4"/>
  <c r="N85" i="4"/>
  <c r="F85" i="4"/>
  <c r="E85" i="4"/>
  <c r="V84" i="4"/>
  <c r="U84" i="4"/>
  <c r="T84" i="4"/>
  <c r="S84" i="4"/>
  <c r="R84" i="4"/>
  <c r="R85" i="4" s="1"/>
  <c r="Q84" i="4"/>
  <c r="Q85" i="4" s="1"/>
  <c r="P84" i="4"/>
  <c r="O84" i="4"/>
  <c r="N84" i="4"/>
  <c r="M84" i="4"/>
  <c r="L84" i="4"/>
  <c r="K84" i="4"/>
  <c r="J84" i="4"/>
  <c r="J85" i="4" s="1"/>
  <c r="J86" i="4" s="1"/>
  <c r="J87" i="4" s="1"/>
  <c r="I84" i="4"/>
  <c r="I85" i="4" s="1"/>
  <c r="H84" i="4"/>
  <c r="G84" i="4"/>
  <c r="F84" i="4"/>
  <c r="E84" i="4"/>
  <c r="D84" i="4"/>
  <c r="C84" i="4"/>
  <c r="V83" i="4"/>
  <c r="U83" i="4"/>
  <c r="U85" i="4" s="1"/>
  <c r="T83" i="4"/>
  <c r="T85" i="4" s="1"/>
  <c r="S83" i="4"/>
  <c r="S85" i="4" s="1"/>
  <c r="S86" i="4" s="1"/>
  <c r="S87" i="4" s="1"/>
  <c r="R83" i="4"/>
  <c r="Q83" i="4"/>
  <c r="P83" i="4"/>
  <c r="O83" i="4"/>
  <c r="O85" i="4" s="1"/>
  <c r="N83" i="4"/>
  <c r="M83" i="4"/>
  <c r="M85" i="4" s="1"/>
  <c r="M86" i="4" s="1"/>
  <c r="M87" i="4" s="1"/>
  <c r="L83" i="4"/>
  <c r="L85" i="4" s="1"/>
  <c r="K83" i="4"/>
  <c r="K85" i="4" s="1"/>
  <c r="K86" i="4" s="1"/>
  <c r="K87" i="4" s="1"/>
  <c r="J83" i="4"/>
  <c r="I83" i="4"/>
  <c r="H83" i="4"/>
  <c r="G83" i="4"/>
  <c r="G85" i="4" s="1"/>
  <c r="F83" i="4"/>
  <c r="E83" i="4"/>
  <c r="D83" i="4"/>
  <c r="D85" i="4" s="1"/>
  <c r="R86" i="4" s="1"/>
  <c r="R87" i="4" s="1"/>
  <c r="C83" i="4"/>
  <c r="B83" i="4"/>
  <c r="L81" i="4"/>
  <c r="L82" i="4" s="1"/>
  <c r="K81" i="4"/>
  <c r="D81" i="4"/>
  <c r="T81" i="4" s="1"/>
  <c r="V80" i="4"/>
  <c r="N80" i="4"/>
  <c r="F80" i="4"/>
  <c r="V79" i="4"/>
  <c r="U79" i="4"/>
  <c r="T79" i="4"/>
  <c r="S79" i="4"/>
  <c r="S80" i="4" s="1"/>
  <c r="S81" i="4" s="1"/>
  <c r="R79" i="4"/>
  <c r="R80" i="4" s="1"/>
  <c r="Q79" i="4"/>
  <c r="Q80" i="4" s="1"/>
  <c r="P79" i="4"/>
  <c r="O79" i="4"/>
  <c r="N79" i="4"/>
  <c r="M79" i="4"/>
  <c r="L79" i="4"/>
  <c r="K79" i="4"/>
  <c r="K80" i="4" s="1"/>
  <c r="J79" i="4"/>
  <c r="J80" i="4" s="1"/>
  <c r="I79" i="4"/>
  <c r="I80" i="4" s="1"/>
  <c r="H79" i="4"/>
  <c r="G79" i="4"/>
  <c r="F79" i="4"/>
  <c r="E79" i="4"/>
  <c r="D79" i="4"/>
  <c r="C79" i="4"/>
  <c r="V78" i="4"/>
  <c r="U78" i="4"/>
  <c r="U80" i="4" s="1"/>
  <c r="T78" i="4"/>
  <c r="T80" i="4" s="1"/>
  <c r="S78" i="4"/>
  <c r="R78" i="4"/>
  <c r="Q78" i="4"/>
  <c r="P78" i="4"/>
  <c r="P80" i="4" s="1"/>
  <c r="P81" i="4" s="1"/>
  <c r="O78" i="4"/>
  <c r="O80" i="4" s="1"/>
  <c r="O81" i="4" s="1"/>
  <c r="N78" i="4"/>
  <c r="M78" i="4"/>
  <c r="M80" i="4" s="1"/>
  <c r="L78" i="4"/>
  <c r="L80" i="4" s="1"/>
  <c r="K78" i="4"/>
  <c r="J78" i="4"/>
  <c r="I78" i="4"/>
  <c r="H78" i="4"/>
  <c r="H80" i="4" s="1"/>
  <c r="H81" i="4" s="1"/>
  <c r="G78" i="4"/>
  <c r="G80" i="4" s="1"/>
  <c r="G81" i="4" s="1"/>
  <c r="F78" i="4"/>
  <c r="E78" i="4"/>
  <c r="E80" i="4" s="1"/>
  <c r="D78" i="4"/>
  <c r="D80" i="4" s="1"/>
  <c r="C78" i="4"/>
  <c r="B78" i="4"/>
  <c r="A78" i="4"/>
  <c r="D74" i="4"/>
  <c r="S74" i="4" s="1"/>
  <c r="S75" i="4" s="1"/>
  <c r="V73" i="4"/>
  <c r="U73" i="4"/>
  <c r="N73" i="4"/>
  <c r="M73" i="4"/>
  <c r="I73" i="4"/>
  <c r="H73" i="4"/>
  <c r="F73" i="4"/>
  <c r="E73" i="4"/>
  <c r="V72" i="4"/>
  <c r="U72" i="4"/>
  <c r="T72" i="4"/>
  <c r="T73" i="4" s="1"/>
  <c r="S72" i="4"/>
  <c r="S73" i="4" s="1"/>
  <c r="R72" i="4"/>
  <c r="R73" i="4" s="1"/>
  <c r="Q72" i="4"/>
  <c r="Q73" i="4" s="1"/>
  <c r="P72" i="4"/>
  <c r="P73" i="4" s="1"/>
  <c r="O72" i="4"/>
  <c r="O73" i="4" s="1"/>
  <c r="O74" i="4" s="1"/>
  <c r="O75" i="4" s="1"/>
  <c r="N72" i="4"/>
  <c r="M72" i="4"/>
  <c r="L72" i="4"/>
  <c r="L73" i="4" s="1"/>
  <c r="K72" i="4"/>
  <c r="K73" i="4" s="1"/>
  <c r="J72" i="4"/>
  <c r="J73" i="4" s="1"/>
  <c r="I72" i="4"/>
  <c r="H72" i="4"/>
  <c r="G72" i="4"/>
  <c r="G73" i="4" s="1"/>
  <c r="G74" i="4" s="1"/>
  <c r="G75" i="4" s="1"/>
  <c r="F72" i="4"/>
  <c r="E72" i="4"/>
  <c r="D72" i="4"/>
  <c r="D73" i="4" s="1"/>
  <c r="C72" i="4"/>
  <c r="B72" i="4"/>
  <c r="N71" i="4"/>
  <c r="S70" i="4"/>
  <c r="S71" i="4" s="1"/>
  <c r="G70" i="4"/>
  <c r="G71" i="4" s="1"/>
  <c r="D70" i="4"/>
  <c r="N69" i="4"/>
  <c r="N70" i="4" s="1"/>
  <c r="D69" i="4"/>
  <c r="V68" i="4"/>
  <c r="U68" i="4"/>
  <c r="T68" i="4"/>
  <c r="S68" i="4"/>
  <c r="R68" i="4"/>
  <c r="Q68" i="4"/>
  <c r="P68" i="4"/>
  <c r="O68" i="4"/>
  <c r="N68" i="4"/>
  <c r="M68" i="4"/>
  <c r="L68" i="4"/>
  <c r="K68" i="4"/>
  <c r="J68" i="4"/>
  <c r="I68" i="4"/>
  <c r="H68" i="4"/>
  <c r="G68" i="4"/>
  <c r="F68" i="4"/>
  <c r="E68" i="4"/>
  <c r="D68" i="4"/>
  <c r="C68" i="4"/>
  <c r="V67" i="4"/>
  <c r="U67" i="4"/>
  <c r="T67" i="4"/>
  <c r="S67" i="4"/>
  <c r="R67" i="4"/>
  <c r="Q67" i="4"/>
  <c r="P67" i="4"/>
  <c r="O67" i="4"/>
  <c r="N67" i="4"/>
  <c r="M67" i="4"/>
  <c r="L67" i="4"/>
  <c r="K67" i="4"/>
  <c r="J67" i="4"/>
  <c r="I67" i="4"/>
  <c r="H67" i="4"/>
  <c r="G67" i="4"/>
  <c r="F67" i="4"/>
  <c r="E67" i="4"/>
  <c r="D67" i="4"/>
  <c r="C67" i="4"/>
  <c r="V66" i="4"/>
  <c r="V69" i="4" s="1"/>
  <c r="V70" i="4" s="1"/>
  <c r="V71" i="4" s="1"/>
  <c r="U66" i="4"/>
  <c r="U69" i="4" s="1"/>
  <c r="U70" i="4" s="1"/>
  <c r="U71" i="4" s="1"/>
  <c r="T66" i="4"/>
  <c r="S66" i="4"/>
  <c r="R66" i="4"/>
  <c r="Q66" i="4"/>
  <c r="P66" i="4"/>
  <c r="O66" i="4"/>
  <c r="O69" i="4" s="1"/>
  <c r="O70" i="4" s="1"/>
  <c r="O71" i="4" s="1"/>
  <c r="N66" i="4"/>
  <c r="M66" i="4"/>
  <c r="M69" i="4" s="1"/>
  <c r="M70" i="4" s="1"/>
  <c r="M71" i="4" s="1"/>
  <c r="L66" i="4"/>
  <c r="K66" i="4"/>
  <c r="J66" i="4"/>
  <c r="I66" i="4"/>
  <c r="H66" i="4"/>
  <c r="G66" i="4"/>
  <c r="G69" i="4" s="1"/>
  <c r="F66" i="4"/>
  <c r="F69" i="4" s="1"/>
  <c r="F70" i="4" s="1"/>
  <c r="F71" i="4" s="1"/>
  <c r="E66" i="4"/>
  <c r="E69" i="4" s="1"/>
  <c r="E70" i="4" s="1"/>
  <c r="E71" i="4" s="1"/>
  <c r="D66" i="4"/>
  <c r="C66" i="4"/>
  <c r="V65" i="4"/>
  <c r="U65" i="4"/>
  <c r="T65" i="4"/>
  <c r="T69" i="4" s="1"/>
  <c r="T70" i="4" s="1"/>
  <c r="T71" i="4" s="1"/>
  <c r="S65" i="4"/>
  <c r="S69" i="4" s="1"/>
  <c r="R65" i="4"/>
  <c r="R69" i="4" s="1"/>
  <c r="R70" i="4" s="1"/>
  <c r="R71" i="4" s="1"/>
  <c r="Q65" i="4"/>
  <c r="Q69" i="4" s="1"/>
  <c r="Q70" i="4" s="1"/>
  <c r="Q71" i="4" s="1"/>
  <c r="P65" i="4"/>
  <c r="O65" i="4"/>
  <c r="N65" i="4"/>
  <c r="M65" i="4"/>
  <c r="L65" i="4"/>
  <c r="L69" i="4" s="1"/>
  <c r="L70" i="4" s="1"/>
  <c r="L71" i="4" s="1"/>
  <c r="K65" i="4"/>
  <c r="K69" i="4" s="1"/>
  <c r="K70" i="4" s="1"/>
  <c r="K71" i="4" s="1"/>
  <c r="J65" i="4"/>
  <c r="J69" i="4" s="1"/>
  <c r="J70" i="4" s="1"/>
  <c r="J71" i="4" s="1"/>
  <c r="I65" i="4"/>
  <c r="I69" i="4" s="1"/>
  <c r="I70" i="4" s="1"/>
  <c r="I71" i="4" s="1"/>
  <c r="H65" i="4"/>
  <c r="G65" i="4"/>
  <c r="F65" i="4"/>
  <c r="E65" i="4"/>
  <c r="D65" i="4"/>
  <c r="C65" i="4"/>
  <c r="B65" i="4"/>
  <c r="R63" i="4"/>
  <c r="R64" i="4" s="1"/>
  <c r="D63" i="4"/>
  <c r="T62" i="4"/>
  <c r="R62" i="4"/>
  <c r="O62" i="4"/>
  <c r="O63" i="4" s="1"/>
  <c r="O64" i="4" s="1"/>
  <c r="M62" i="4"/>
  <c r="L62" i="4"/>
  <c r="J62" i="4"/>
  <c r="E62" i="4"/>
  <c r="D62" i="4"/>
  <c r="Q63" i="4" s="1"/>
  <c r="Q64" i="4" s="1"/>
  <c r="V61" i="4"/>
  <c r="V62" i="4" s="1"/>
  <c r="V63" i="4" s="1"/>
  <c r="V64" i="4" s="1"/>
  <c r="U61" i="4"/>
  <c r="U62" i="4" s="1"/>
  <c r="U63" i="4" s="1"/>
  <c r="U64" i="4" s="1"/>
  <c r="T61" i="4"/>
  <c r="S61" i="4"/>
  <c r="S62" i="4" s="1"/>
  <c r="R61" i="4"/>
  <c r="Q61" i="4"/>
  <c r="Q62" i="4" s="1"/>
  <c r="P61" i="4"/>
  <c r="P62" i="4" s="1"/>
  <c r="P63" i="4" s="1"/>
  <c r="P64" i="4" s="1"/>
  <c r="O61" i="4"/>
  <c r="N61" i="4"/>
  <c r="N62" i="4" s="1"/>
  <c r="N63" i="4" s="1"/>
  <c r="N64" i="4" s="1"/>
  <c r="M61" i="4"/>
  <c r="L61" i="4"/>
  <c r="K61" i="4"/>
  <c r="K62" i="4" s="1"/>
  <c r="J61" i="4"/>
  <c r="I61" i="4"/>
  <c r="I62" i="4" s="1"/>
  <c r="H61" i="4"/>
  <c r="H62" i="4" s="1"/>
  <c r="G61" i="4"/>
  <c r="G62" i="4" s="1"/>
  <c r="G63" i="4" s="1"/>
  <c r="G64" i="4" s="1"/>
  <c r="F61" i="4"/>
  <c r="F62" i="4" s="1"/>
  <c r="F63" i="4" s="1"/>
  <c r="F64" i="4" s="1"/>
  <c r="E61" i="4"/>
  <c r="D61" i="4"/>
  <c r="C61" i="4"/>
  <c r="B61" i="4"/>
  <c r="D59" i="4"/>
  <c r="D76" i="4" s="1"/>
  <c r="V57" i="4"/>
  <c r="U57" i="4"/>
  <c r="T57" i="4"/>
  <c r="S57" i="4"/>
  <c r="R57" i="4"/>
  <c r="Q57" i="4"/>
  <c r="P57" i="4"/>
  <c r="O57" i="4"/>
  <c r="N57" i="4"/>
  <c r="M57" i="4"/>
  <c r="L57" i="4"/>
  <c r="K57" i="4"/>
  <c r="J57" i="4"/>
  <c r="I57" i="4"/>
  <c r="H57" i="4"/>
  <c r="G57" i="4"/>
  <c r="F57" i="4"/>
  <c r="E57" i="4"/>
  <c r="D57" i="4"/>
  <c r="C57" i="4"/>
  <c r="V56" i="4"/>
  <c r="U56" i="4"/>
  <c r="T56" i="4"/>
  <c r="S56" i="4"/>
  <c r="R56" i="4"/>
  <c r="Q56" i="4"/>
  <c r="P56" i="4"/>
  <c r="O56" i="4"/>
  <c r="N56" i="4"/>
  <c r="M56" i="4"/>
  <c r="L56" i="4"/>
  <c r="K56" i="4"/>
  <c r="J56" i="4"/>
  <c r="I56" i="4"/>
  <c r="H56" i="4"/>
  <c r="G56" i="4"/>
  <c r="F56" i="4"/>
  <c r="E56" i="4"/>
  <c r="D56" i="4"/>
  <c r="C56" i="4"/>
  <c r="V55" i="4"/>
  <c r="U55" i="4"/>
  <c r="U58" i="4" s="1"/>
  <c r="T55" i="4"/>
  <c r="S55" i="4"/>
  <c r="R55" i="4"/>
  <c r="Q55" i="4"/>
  <c r="P55" i="4"/>
  <c r="O55" i="4"/>
  <c r="O58" i="4" s="1"/>
  <c r="O59" i="4" s="1"/>
  <c r="N55" i="4"/>
  <c r="M55" i="4"/>
  <c r="M58" i="4" s="1"/>
  <c r="L55" i="4"/>
  <c r="K55" i="4"/>
  <c r="J55" i="4"/>
  <c r="I55" i="4"/>
  <c r="H55" i="4"/>
  <c r="G55" i="4"/>
  <c r="G58" i="4" s="1"/>
  <c r="G59" i="4" s="1"/>
  <c r="F55" i="4"/>
  <c r="E55" i="4"/>
  <c r="E58" i="4" s="1"/>
  <c r="D55" i="4"/>
  <c r="D58" i="4" s="1"/>
  <c r="C55" i="4"/>
  <c r="V54" i="4"/>
  <c r="U54" i="4"/>
  <c r="T54" i="4"/>
  <c r="S54" i="4"/>
  <c r="S58" i="4" s="1"/>
  <c r="S59" i="4" s="1"/>
  <c r="R54" i="4"/>
  <c r="R58" i="4" s="1"/>
  <c r="Q54" i="4"/>
  <c r="Q58" i="4" s="1"/>
  <c r="P54" i="4"/>
  <c r="P58" i="4" s="1"/>
  <c r="P59" i="4" s="1"/>
  <c r="O54" i="4"/>
  <c r="N54" i="4"/>
  <c r="M54" i="4"/>
  <c r="L54" i="4"/>
  <c r="L58" i="4" s="1"/>
  <c r="L59" i="4" s="1"/>
  <c r="K54" i="4"/>
  <c r="K58" i="4" s="1"/>
  <c r="K59" i="4" s="1"/>
  <c r="J54" i="4"/>
  <c r="J58" i="4" s="1"/>
  <c r="I54" i="4"/>
  <c r="I58" i="4" s="1"/>
  <c r="H54" i="4"/>
  <c r="H58" i="4" s="1"/>
  <c r="H59" i="4" s="1"/>
  <c r="G54" i="4"/>
  <c r="F54" i="4"/>
  <c r="E54" i="4"/>
  <c r="D54" i="4"/>
  <c r="C54" i="4"/>
  <c r="B54" i="4"/>
  <c r="A54" i="4"/>
  <c r="K51" i="4"/>
  <c r="H50" i="4"/>
  <c r="H51" i="4" s="1"/>
  <c r="D50" i="4"/>
  <c r="Q49" i="4"/>
  <c r="Q50" i="4" s="1"/>
  <c r="Q51" i="4" s="1"/>
  <c r="P49" i="4"/>
  <c r="P50" i="4" s="1"/>
  <c r="P51" i="4" s="1"/>
  <c r="O49" i="4"/>
  <c r="O50" i="4" s="1"/>
  <c r="O51" i="4" s="1"/>
  <c r="N49" i="4"/>
  <c r="N50" i="4" s="1"/>
  <c r="N51" i="4" s="1"/>
  <c r="K49" i="4"/>
  <c r="K50" i="4" s="1"/>
  <c r="H49" i="4"/>
  <c r="F49" i="4"/>
  <c r="D49" i="4"/>
  <c r="F50" i="4" s="1"/>
  <c r="F51" i="4" s="1"/>
  <c r="V48" i="4"/>
  <c r="V49" i="4" s="1"/>
  <c r="V50" i="4" s="1"/>
  <c r="V51" i="4" s="1"/>
  <c r="U48" i="4"/>
  <c r="U49" i="4" s="1"/>
  <c r="U50" i="4" s="1"/>
  <c r="U51" i="4" s="1"/>
  <c r="T48" i="4"/>
  <c r="T49" i="4" s="1"/>
  <c r="T50" i="4" s="1"/>
  <c r="T51" i="4" s="1"/>
  <c r="S48" i="4"/>
  <c r="S49" i="4" s="1"/>
  <c r="S50" i="4" s="1"/>
  <c r="S51" i="4" s="1"/>
  <c r="R48" i="4"/>
  <c r="R49" i="4" s="1"/>
  <c r="Q48" i="4"/>
  <c r="P48" i="4"/>
  <c r="O48" i="4"/>
  <c r="N48" i="4"/>
  <c r="M48" i="4"/>
  <c r="M49" i="4" s="1"/>
  <c r="M50" i="4" s="1"/>
  <c r="M51" i="4" s="1"/>
  <c r="L48" i="4"/>
  <c r="L49" i="4" s="1"/>
  <c r="K48" i="4"/>
  <c r="J48" i="4"/>
  <c r="J49" i="4" s="1"/>
  <c r="I48" i="4"/>
  <c r="I49" i="4" s="1"/>
  <c r="H48" i="4"/>
  <c r="G48" i="4"/>
  <c r="G49" i="4" s="1"/>
  <c r="G50" i="4" s="1"/>
  <c r="G51" i="4" s="1"/>
  <c r="F48" i="4"/>
  <c r="E48" i="4"/>
  <c r="E49" i="4" s="1"/>
  <c r="E50" i="4" s="1"/>
  <c r="E51" i="4" s="1"/>
  <c r="D48" i="4"/>
  <c r="C48" i="4"/>
  <c r="B48" i="4"/>
  <c r="D46" i="4"/>
  <c r="R45" i="4"/>
  <c r="G45" i="4"/>
  <c r="F45" i="4"/>
  <c r="V44" i="4"/>
  <c r="U44" i="4"/>
  <c r="T44" i="4"/>
  <c r="S44" i="4"/>
  <c r="R44" i="4"/>
  <c r="Q44" i="4"/>
  <c r="P44" i="4"/>
  <c r="O44" i="4"/>
  <c r="N44" i="4"/>
  <c r="M44" i="4"/>
  <c r="L44" i="4"/>
  <c r="K44" i="4"/>
  <c r="J44" i="4"/>
  <c r="I44" i="4"/>
  <c r="H44" i="4"/>
  <c r="G44" i="4"/>
  <c r="F44" i="4"/>
  <c r="E44" i="4"/>
  <c r="D44" i="4"/>
  <c r="C44" i="4"/>
  <c r="V43" i="4"/>
  <c r="U43" i="4"/>
  <c r="T43" i="4"/>
  <c r="S43" i="4"/>
  <c r="R43" i="4"/>
  <c r="Q43" i="4"/>
  <c r="P43" i="4"/>
  <c r="O43" i="4"/>
  <c r="N43" i="4"/>
  <c r="M43" i="4"/>
  <c r="L43" i="4"/>
  <c r="K43" i="4"/>
  <c r="J43" i="4"/>
  <c r="I43" i="4"/>
  <c r="H43" i="4"/>
  <c r="G43" i="4"/>
  <c r="F43" i="4"/>
  <c r="E43" i="4"/>
  <c r="D43" i="4"/>
  <c r="C43" i="4"/>
  <c r="V42" i="4"/>
  <c r="U42" i="4"/>
  <c r="T42" i="4"/>
  <c r="S42" i="4"/>
  <c r="R42" i="4"/>
  <c r="Q42" i="4"/>
  <c r="P42" i="4"/>
  <c r="O42" i="4"/>
  <c r="N42" i="4"/>
  <c r="M42" i="4"/>
  <c r="L42" i="4"/>
  <c r="K42" i="4"/>
  <c r="J42" i="4"/>
  <c r="I42" i="4"/>
  <c r="H42" i="4"/>
  <c r="G42" i="4"/>
  <c r="F42" i="4"/>
  <c r="E42" i="4"/>
  <c r="D42" i="4"/>
  <c r="C42" i="4"/>
  <c r="V41" i="4"/>
  <c r="U41" i="4"/>
  <c r="T41" i="4"/>
  <c r="S41" i="4"/>
  <c r="R41" i="4"/>
  <c r="Q41" i="4"/>
  <c r="P41" i="4"/>
  <c r="O41" i="4"/>
  <c r="N41" i="4"/>
  <c r="M41" i="4"/>
  <c r="L41" i="4"/>
  <c r="K41" i="4"/>
  <c r="J41" i="4"/>
  <c r="I41" i="4"/>
  <c r="H41" i="4"/>
  <c r="G41" i="4"/>
  <c r="F41" i="4"/>
  <c r="E41" i="4"/>
  <c r="D41" i="4"/>
  <c r="C41" i="4"/>
  <c r="V40" i="4"/>
  <c r="U40" i="4"/>
  <c r="T40" i="4"/>
  <c r="S40" i="4"/>
  <c r="S45" i="4" s="1"/>
  <c r="R40" i="4"/>
  <c r="Q40" i="4"/>
  <c r="Q45" i="4" s="1"/>
  <c r="P40" i="4"/>
  <c r="P45" i="4" s="1"/>
  <c r="O40" i="4"/>
  <c r="N40" i="4"/>
  <c r="M40" i="4"/>
  <c r="L40" i="4"/>
  <c r="K40" i="4"/>
  <c r="K45" i="4" s="1"/>
  <c r="J40" i="4"/>
  <c r="J45" i="4" s="1"/>
  <c r="I40" i="4"/>
  <c r="I45" i="4" s="1"/>
  <c r="H40" i="4"/>
  <c r="H45" i="4" s="1"/>
  <c r="G40" i="4"/>
  <c r="F40" i="4"/>
  <c r="E40" i="4"/>
  <c r="D40" i="4"/>
  <c r="C40" i="4"/>
  <c r="V39" i="4"/>
  <c r="V45" i="4" s="1"/>
  <c r="U39" i="4"/>
  <c r="U45" i="4" s="1"/>
  <c r="T39" i="4"/>
  <c r="T45" i="4" s="1"/>
  <c r="S39" i="4"/>
  <c r="R39" i="4"/>
  <c r="Q39" i="4"/>
  <c r="P39" i="4"/>
  <c r="O39" i="4"/>
  <c r="O45" i="4" s="1"/>
  <c r="N39" i="4"/>
  <c r="N45" i="4" s="1"/>
  <c r="M39" i="4"/>
  <c r="M45" i="4" s="1"/>
  <c r="L39" i="4"/>
  <c r="L45" i="4" s="1"/>
  <c r="K39" i="4"/>
  <c r="J39" i="4"/>
  <c r="I39" i="4"/>
  <c r="H39" i="4"/>
  <c r="G39" i="4"/>
  <c r="F39" i="4"/>
  <c r="E39" i="4"/>
  <c r="E45" i="4" s="1"/>
  <c r="D39" i="4"/>
  <c r="D45" i="4" s="1"/>
  <c r="C39" i="4"/>
  <c r="B39" i="4"/>
  <c r="P37" i="4"/>
  <c r="P38" i="4" s="1"/>
  <c r="D37" i="4"/>
  <c r="T36" i="4"/>
  <c r="T37" i="4" s="1"/>
  <c r="T38" i="4" s="1"/>
  <c r="S36" i="4"/>
  <c r="S37" i="4" s="1"/>
  <c r="S38" i="4" s="1"/>
  <c r="R36" i="4"/>
  <c r="R37" i="4" s="1"/>
  <c r="R38" i="4" s="1"/>
  <c r="H36" i="4"/>
  <c r="H37" i="4" s="1"/>
  <c r="H38" i="4" s="1"/>
  <c r="G36" i="4"/>
  <c r="G37" i="4" s="1"/>
  <c r="G38" i="4" s="1"/>
  <c r="V35" i="4"/>
  <c r="U35" i="4"/>
  <c r="T35" i="4"/>
  <c r="S35" i="4"/>
  <c r="R35" i="4"/>
  <c r="Q35" i="4"/>
  <c r="P35" i="4"/>
  <c r="O35" i="4"/>
  <c r="N35" i="4"/>
  <c r="M35" i="4"/>
  <c r="L35" i="4"/>
  <c r="K35" i="4"/>
  <c r="J35" i="4"/>
  <c r="I35" i="4"/>
  <c r="H35" i="4"/>
  <c r="G35" i="4"/>
  <c r="F35" i="4"/>
  <c r="E35" i="4"/>
  <c r="D35" i="4"/>
  <c r="C35" i="4"/>
  <c r="V34" i="4"/>
  <c r="U34" i="4"/>
  <c r="T34" i="4"/>
  <c r="S34" i="4"/>
  <c r="R34" i="4"/>
  <c r="Q34" i="4"/>
  <c r="P34" i="4"/>
  <c r="P36" i="4" s="1"/>
  <c r="O34" i="4"/>
  <c r="N34" i="4"/>
  <c r="M34" i="4"/>
  <c r="L34" i="4"/>
  <c r="K34" i="4"/>
  <c r="J34" i="4"/>
  <c r="I34" i="4"/>
  <c r="H34" i="4"/>
  <c r="G34" i="4"/>
  <c r="F34" i="4"/>
  <c r="E34" i="4"/>
  <c r="D34" i="4"/>
  <c r="C34" i="4"/>
  <c r="V33" i="4"/>
  <c r="V36" i="4" s="1"/>
  <c r="V37" i="4" s="1"/>
  <c r="V38" i="4" s="1"/>
  <c r="U33" i="4"/>
  <c r="T33" i="4"/>
  <c r="S33" i="4"/>
  <c r="R33" i="4"/>
  <c r="Q33" i="4"/>
  <c r="Q36" i="4" s="1"/>
  <c r="Q37" i="4" s="1"/>
  <c r="Q38" i="4" s="1"/>
  <c r="P33" i="4"/>
  <c r="O33" i="4"/>
  <c r="O36" i="4" s="1"/>
  <c r="O37" i="4" s="1"/>
  <c r="O38" i="4" s="1"/>
  <c r="N33" i="4"/>
  <c r="N36" i="4" s="1"/>
  <c r="N37" i="4" s="1"/>
  <c r="N38" i="4" s="1"/>
  <c r="M33" i="4"/>
  <c r="L33" i="4"/>
  <c r="L36" i="4" s="1"/>
  <c r="K33" i="4"/>
  <c r="K36" i="4" s="1"/>
  <c r="K37" i="4" s="1"/>
  <c r="K38" i="4" s="1"/>
  <c r="J33" i="4"/>
  <c r="J36" i="4" s="1"/>
  <c r="J37" i="4" s="1"/>
  <c r="J38" i="4" s="1"/>
  <c r="I33" i="4"/>
  <c r="I36" i="4" s="1"/>
  <c r="I37" i="4" s="1"/>
  <c r="I38" i="4" s="1"/>
  <c r="H33" i="4"/>
  <c r="G33" i="4"/>
  <c r="F33" i="4"/>
  <c r="F36" i="4" s="1"/>
  <c r="F37" i="4" s="1"/>
  <c r="F38" i="4" s="1"/>
  <c r="E33" i="4"/>
  <c r="D33" i="4"/>
  <c r="D36" i="4" s="1"/>
  <c r="C33" i="4"/>
  <c r="B33" i="4"/>
  <c r="P32" i="4"/>
  <c r="U31" i="4"/>
  <c r="H31" i="4"/>
  <c r="F31" i="4"/>
  <c r="D31" i="4"/>
  <c r="P30" i="4"/>
  <c r="P31" i="4" s="1"/>
  <c r="M30" i="4"/>
  <c r="M31" i="4" s="1"/>
  <c r="H30" i="4"/>
  <c r="G30" i="4"/>
  <c r="G31" i="4" s="1"/>
  <c r="D30" i="4"/>
  <c r="L31" i="4" s="1"/>
  <c r="V29" i="4"/>
  <c r="U29" i="4"/>
  <c r="T29" i="4"/>
  <c r="S29" i="4"/>
  <c r="R29" i="4"/>
  <c r="Q29" i="4"/>
  <c r="Q30" i="4" s="1"/>
  <c r="Q31" i="4" s="1"/>
  <c r="P29" i="4"/>
  <c r="O29" i="4"/>
  <c r="N29" i="4"/>
  <c r="M29" i="4"/>
  <c r="L29" i="4"/>
  <c r="K29" i="4"/>
  <c r="J29" i="4"/>
  <c r="I29" i="4"/>
  <c r="I30" i="4" s="1"/>
  <c r="H29" i="4"/>
  <c r="G29" i="4"/>
  <c r="F29" i="4"/>
  <c r="E29" i="4"/>
  <c r="D29" i="4"/>
  <c r="C29" i="4"/>
  <c r="V28" i="4"/>
  <c r="V30" i="4" s="1"/>
  <c r="V31" i="4" s="1"/>
  <c r="U28" i="4"/>
  <c r="U30" i="4" s="1"/>
  <c r="T28" i="4"/>
  <c r="T30" i="4" s="1"/>
  <c r="S28" i="4"/>
  <c r="R28" i="4"/>
  <c r="Q28" i="4"/>
  <c r="P28" i="4"/>
  <c r="O28" i="4"/>
  <c r="O30" i="4" s="1"/>
  <c r="O31" i="4" s="1"/>
  <c r="N28" i="4"/>
  <c r="N30" i="4" s="1"/>
  <c r="N31" i="4" s="1"/>
  <c r="M28" i="4"/>
  <c r="L28" i="4"/>
  <c r="L30" i="4" s="1"/>
  <c r="K28" i="4"/>
  <c r="J28" i="4"/>
  <c r="I28" i="4"/>
  <c r="H28" i="4"/>
  <c r="G28" i="4"/>
  <c r="F28" i="4"/>
  <c r="F30" i="4" s="1"/>
  <c r="E28" i="4"/>
  <c r="E30" i="4" s="1"/>
  <c r="E31" i="4" s="1"/>
  <c r="D28" i="4"/>
  <c r="C28" i="4"/>
  <c r="B28" i="4"/>
  <c r="A28" i="4"/>
  <c r="D24" i="4"/>
  <c r="U23" i="4"/>
  <c r="S23" i="4"/>
  <c r="R23" i="4"/>
  <c r="N23" i="4"/>
  <c r="H23" i="4"/>
  <c r="E23" i="4"/>
  <c r="V22" i="4"/>
  <c r="U22" i="4"/>
  <c r="T22" i="4"/>
  <c r="S22" i="4"/>
  <c r="R22" i="4"/>
  <c r="Q22" i="4"/>
  <c r="P22" i="4"/>
  <c r="O22" i="4"/>
  <c r="N22" i="4"/>
  <c r="M22" i="4"/>
  <c r="L22" i="4"/>
  <c r="K22" i="4"/>
  <c r="J22" i="4"/>
  <c r="I22" i="4"/>
  <c r="H22" i="4"/>
  <c r="G22" i="4"/>
  <c r="F22" i="4"/>
  <c r="E22" i="4"/>
  <c r="D22" i="4"/>
  <c r="C22" i="4"/>
  <c r="V21" i="4"/>
  <c r="U21" i="4"/>
  <c r="T21" i="4"/>
  <c r="T23" i="4" s="1"/>
  <c r="S21" i="4"/>
  <c r="R21" i="4"/>
  <c r="Q21" i="4"/>
  <c r="P21" i="4"/>
  <c r="O21" i="4"/>
  <c r="N21" i="4"/>
  <c r="M21" i="4"/>
  <c r="L21" i="4"/>
  <c r="L23" i="4" s="1"/>
  <c r="K21" i="4"/>
  <c r="J21" i="4"/>
  <c r="J23" i="4" s="1"/>
  <c r="I21" i="4"/>
  <c r="H21" i="4"/>
  <c r="G21" i="4"/>
  <c r="F21" i="4"/>
  <c r="E21" i="4"/>
  <c r="D21" i="4"/>
  <c r="D23" i="4" s="1"/>
  <c r="K24" i="4" s="1"/>
  <c r="K25" i="4" s="1"/>
  <c r="C21" i="4"/>
  <c r="V20" i="4"/>
  <c r="V23" i="4" s="1"/>
  <c r="U20" i="4"/>
  <c r="T20" i="4"/>
  <c r="S20" i="4"/>
  <c r="R20" i="4"/>
  <c r="Q20" i="4"/>
  <c r="P20" i="4"/>
  <c r="P23" i="4" s="1"/>
  <c r="O20" i="4"/>
  <c r="O23" i="4" s="1"/>
  <c r="N20" i="4"/>
  <c r="M20" i="4"/>
  <c r="M23" i="4" s="1"/>
  <c r="L20" i="4"/>
  <c r="K20" i="4"/>
  <c r="K23" i="4" s="1"/>
  <c r="J20" i="4"/>
  <c r="I20" i="4"/>
  <c r="H20" i="4"/>
  <c r="G20" i="4"/>
  <c r="G23" i="4" s="1"/>
  <c r="F20" i="4"/>
  <c r="F23" i="4" s="1"/>
  <c r="E20" i="4"/>
  <c r="D20" i="4"/>
  <c r="C20" i="4"/>
  <c r="B20" i="4"/>
  <c r="D18" i="4"/>
  <c r="U17" i="4"/>
  <c r="P17" i="4"/>
  <c r="M17" i="4"/>
  <c r="L17" i="4"/>
  <c r="D17" i="4"/>
  <c r="V16" i="4"/>
  <c r="U16" i="4"/>
  <c r="T16" i="4"/>
  <c r="S16" i="4"/>
  <c r="R16" i="4"/>
  <c r="Q16" i="4"/>
  <c r="P16" i="4"/>
  <c r="O16" i="4"/>
  <c r="N16" i="4"/>
  <c r="M16" i="4"/>
  <c r="L16" i="4"/>
  <c r="K16" i="4"/>
  <c r="J16" i="4"/>
  <c r="I16" i="4"/>
  <c r="H16" i="4"/>
  <c r="G16" i="4"/>
  <c r="F16" i="4"/>
  <c r="E16" i="4"/>
  <c r="D16" i="4"/>
  <c r="C16" i="4"/>
  <c r="V15" i="4"/>
  <c r="U15" i="4"/>
  <c r="T15" i="4"/>
  <c r="S15" i="4"/>
  <c r="R15" i="4"/>
  <c r="Q15" i="4"/>
  <c r="P15" i="4"/>
  <c r="O15" i="4"/>
  <c r="N15" i="4"/>
  <c r="M15" i="4"/>
  <c r="L15" i="4"/>
  <c r="K15" i="4"/>
  <c r="J15" i="4"/>
  <c r="I15" i="4"/>
  <c r="H15" i="4"/>
  <c r="G15" i="4"/>
  <c r="F15" i="4"/>
  <c r="E15" i="4"/>
  <c r="D15" i="4"/>
  <c r="C15" i="4"/>
  <c r="V14" i="4"/>
  <c r="V17" i="4" s="1"/>
  <c r="U14" i="4"/>
  <c r="T14" i="4"/>
  <c r="S14" i="4"/>
  <c r="R14" i="4"/>
  <c r="Q14" i="4"/>
  <c r="P14" i="4"/>
  <c r="O14" i="4"/>
  <c r="O17" i="4" s="1"/>
  <c r="O18" i="4" s="1"/>
  <c r="O19" i="4" s="1"/>
  <c r="N14" i="4"/>
  <c r="N17" i="4" s="1"/>
  <c r="M14" i="4"/>
  <c r="L14" i="4"/>
  <c r="K14" i="4"/>
  <c r="J14" i="4"/>
  <c r="I14" i="4"/>
  <c r="H14" i="4"/>
  <c r="H17" i="4" s="1"/>
  <c r="G14" i="4"/>
  <c r="F14" i="4"/>
  <c r="F17" i="4" s="1"/>
  <c r="E14" i="4"/>
  <c r="D14" i="4"/>
  <c r="C14" i="4"/>
  <c r="V13" i="4"/>
  <c r="U13" i="4"/>
  <c r="T13" i="4"/>
  <c r="T17" i="4" s="1"/>
  <c r="S13" i="4"/>
  <c r="S17" i="4" s="1"/>
  <c r="S18" i="4" s="1"/>
  <c r="S19" i="4" s="1"/>
  <c r="R13" i="4"/>
  <c r="R17" i="4" s="1"/>
  <c r="Q13" i="4"/>
  <c r="Q17" i="4" s="1"/>
  <c r="Q18" i="4" s="1"/>
  <c r="Q19" i="4" s="1"/>
  <c r="P13" i="4"/>
  <c r="O13" i="4"/>
  <c r="N13" i="4"/>
  <c r="M13" i="4"/>
  <c r="L13" i="4"/>
  <c r="K13" i="4"/>
  <c r="K17" i="4" s="1"/>
  <c r="K18" i="4" s="1"/>
  <c r="K19" i="4" s="1"/>
  <c r="J13" i="4"/>
  <c r="J17" i="4" s="1"/>
  <c r="I13" i="4"/>
  <c r="I17" i="4" s="1"/>
  <c r="H13" i="4"/>
  <c r="G13" i="4"/>
  <c r="F13" i="4"/>
  <c r="E13" i="4"/>
  <c r="E17" i="4" s="1"/>
  <c r="D13" i="4"/>
  <c r="C13" i="4"/>
  <c r="B13" i="4"/>
  <c r="D11" i="4"/>
  <c r="G10" i="4"/>
  <c r="F10" i="4"/>
  <c r="E10" i="4"/>
  <c r="V9" i="4"/>
  <c r="U9" i="4"/>
  <c r="T9" i="4"/>
  <c r="S9" i="4"/>
  <c r="R9" i="4"/>
  <c r="Q9" i="4"/>
  <c r="P9" i="4"/>
  <c r="O9" i="4"/>
  <c r="N9" i="4"/>
  <c r="M9" i="4"/>
  <c r="L9" i="4"/>
  <c r="K9" i="4"/>
  <c r="J9" i="4"/>
  <c r="I9" i="4"/>
  <c r="H9" i="4"/>
  <c r="G9" i="4"/>
  <c r="F9" i="4"/>
  <c r="E9" i="4"/>
  <c r="D9" i="4"/>
  <c r="C9" i="4"/>
  <c r="V8" i="4"/>
  <c r="V10" i="4" s="1"/>
  <c r="U8" i="4"/>
  <c r="U10" i="4" s="1"/>
  <c r="T8" i="4"/>
  <c r="S8" i="4"/>
  <c r="R8" i="4"/>
  <c r="Q8" i="4"/>
  <c r="P8" i="4"/>
  <c r="O8" i="4"/>
  <c r="O10" i="4" s="1"/>
  <c r="N8" i="4"/>
  <c r="N10" i="4" s="1"/>
  <c r="M8" i="4"/>
  <c r="M10" i="4" s="1"/>
  <c r="L8" i="4"/>
  <c r="K8" i="4"/>
  <c r="J8" i="4"/>
  <c r="I8" i="4"/>
  <c r="H8" i="4"/>
  <c r="G8" i="4"/>
  <c r="F8" i="4"/>
  <c r="E8" i="4"/>
  <c r="D8" i="4"/>
  <c r="C8" i="4"/>
  <c r="V7" i="4"/>
  <c r="U7" i="4"/>
  <c r="T7" i="4"/>
  <c r="S7" i="4"/>
  <c r="S10" i="4" s="1"/>
  <c r="R7" i="4"/>
  <c r="R10" i="4" s="1"/>
  <c r="Q7" i="4"/>
  <c r="Q10" i="4" s="1"/>
  <c r="P7" i="4"/>
  <c r="P10" i="4" s="1"/>
  <c r="O7" i="4"/>
  <c r="N7" i="4"/>
  <c r="M7" i="4"/>
  <c r="L7" i="4"/>
  <c r="K7" i="4"/>
  <c r="K10" i="4" s="1"/>
  <c r="J7" i="4"/>
  <c r="J10" i="4" s="1"/>
  <c r="I7" i="4"/>
  <c r="I10" i="4" s="1"/>
  <c r="H7" i="4"/>
  <c r="H10" i="4" s="1"/>
  <c r="G7" i="4"/>
  <c r="F7" i="4"/>
  <c r="E7" i="4"/>
  <c r="D7" i="4"/>
  <c r="C7" i="4"/>
  <c r="B7" i="4"/>
  <c r="G6" i="4"/>
  <c r="G5" i="4"/>
  <c r="D5" i="4"/>
  <c r="D26" i="4" s="1"/>
  <c r="S4" i="4"/>
  <c r="R4" i="4"/>
  <c r="M4" i="4"/>
  <c r="L4" i="4"/>
  <c r="K4" i="4"/>
  <c r="J4" i="4"/>
  <c r="J5" i="4" s="1"/>
  <c r="V3" i="4"/>
  <c r="U3" i="4"/>
  <c r="U4" i="4" s="1"/>
  <c r="U5" i="4" s="1"/>
  <c r="T3" i="4"/>
  <c r="S3" i="4"/>
  <c r="R3" i="4"/>
  <c r="Q3" i="4"/>
  <c r="P3" i="4"/>
  <c r="O3" i="4"/>
  <c r="O4" i="4" s="1"/>
  <c r="N3" i="4"/>
  <c r="M3" i="4"/>
  <c r="L3" i="4"/>
  <c r="K3" i="4"/>
  <c r="J3" i="4"/>
  <c r="I3" i="4"/>
  <c r="H3" i="4"/>
  <c r="G3" i="4"/>
  <c r="G4" i="4" s="1"/>
  <c r="F3" i="4"/>
  <c r="E3" i="4"/>
  <c r="E4" i="4" s="1"/>
  <c r="E5" i="4" s="1"/>
  <c r="D3" i="4"/>
  <c r="C3" i="4"/>
  <c r="V2" i="4"/>
  <c r="V4" i="4" s="1"/>
  <c r="U2" i="4"/>
  <c r="T2" i="4"/>
  <c r="T4" i="4" s="1"/>
  <c r="S2" i="4"/>
  <c r="R2" i="4"/>
  <c r="Q2" i="4"/>
  <c r="Q4" i="4" s="1"/>
  <c r="Q5" i="4" s="1"/>
  <c r="P2" i="4"/>
  <c r="P4" i="4" s="1"/>
  <c r="P5" i="4" s="1"/>
  <c r="O2" i="4"/>
  <c r="N2" i="4"/>
  <c r="N4" i="4" s="1"/>
  <c r="M2" i="4"/>
  <c r="L2" i="4"/>
  <c r="K2" i="4"/>
  <c r="J2" i="4"/>
  <c r="I2" i="4"/>
  <c r="I4" i="4" s="1"/>
  <c r="H2" i="4"/>
  <c r="H4" i="4" s="1"/>
  <c r="H5" i="4" s="1"/>
  <c r="G2" i="4"/>
  <c r="F2" i="4"/>
  <c r="F4" i="4" s="1"/>
  <c r="E2" i="4"/>
  <c r="D2" i="4"/>
  <c r="D4" i="4" s="1"/>
  <c r="O5" i="4" s="1"/>
  <c r="C2" i="4"/>
  <c r="B2" i="4"/>
  <c r="A2" i="4"/>
  <c r="V1" i="4"/>
  <c r="U1" i="4"/>
  <c r="T1" i="4"/>
  <c r="S1" i="4"/>
  <c r="R1" i="4"/>
  <c r="Q1" i="4"/>
  <c r="P1" i="4"/>
  <c r="O1" i="4"/>
  <c r="N1" i="4"/>
  <c r="M1" i="4"/>
  <c r="L1" i="4"/>
  <c r="K1" i="4"/>
  <c r="J1" i="4"/>
  <c r="I1" i="4"/>
  <c r="H1" i="4"/>
  <c r="G1" i="4"/>
  <c r="F1" i="4"/>
  <c r="E1" i="4"/>
  <c r="D1" i="4"/>
  <c r="C1" i="4"/>
  <c r="B1" i="4"/>
  <c r="A1" i="4"/>
  <c r="V84" i="3"/>
  <c r="U84" i="3"/>
  <c r="T84" i="3"/>
  <c r="S84" i="3"/>
  <c r="R84" i="3"/>
  <c r="Q84" i="3"/>
  <c r="P84" i="3"/>
  <c r="O84" i="3"/>
  <c r="N84" i="3"/>
  <c r="M84" i="3"/>
  <c r="L84" i="3"/>
  <c r="K84" i="3"/>
  <c r="J84" i="3"/>
  <c r="I84" i="3"/>
  <c r="H84" i="3"/>
  <c r="G84" i="3"/>
  <c r="F84" i="3"/>
  <c r="E84" i="3"/>
  <c r="D82" i="3"/>
  <c r="O81" i="3"/>
  <c r="N81" i="3"/>
  <c r="D80" i="3"/>
  <c r="U79" i="3"/>
  <c r="U80" i="3" s="1"/>
  <c r="U81" i="3" s="1"/>
  <c r="T79" i="3"/>
  <c r="T80" i="3" s="1"/>
  <c r="T81" i="3" s="1"/>
  <c r="M79" i="3"/>
  <c r="J79" i="3"/>
  <c r="E79" i="3"/>
  <c r="D79" i="3"/>
  <c r="I80" i="3" s="1"/>
  <c r="I81" i="3" s="1"/>
  <c r="V78" i="3"/>
  <c r="U78" i="3"/>
  <c r="T78" i="3"/>
  <c r="S78" i="3"/>
  <c r="R78" i="3"/>
  <c r="Q78" i="3"/>
  <c r="P78" i="3"/>
  <c r="O78" i="3"/>
  <c r="N78" i="3"/>
  <c r="M78" i="3"/>
  <c r="L78" i="3"/>
  <c r="K78" i="3"/>
  <c r="J78" i="3"/>
  <c r="I78" i="3"/>
  <c r="H78" i="3"/>
  <c r="G78" i="3"/>
  <c r="F78" i="3"/>
  <c r="E78" i="3"/>
  <c r="D78" i="3"/>
  <c r="C78" i="3"/>
  <c r="V77" i="3"/>
  <c r="U77" i="3"/>
  <c r="T77" i="3"/>
  <c r="S77" i="3"/>
  <c r="R77" i="3"/>
  <c r="Q77" i="3"/>
  <c r="P77" i="3"/>
  <c r="O77" i="3"/>
  <c r="N77" i="3"/>
  <c r="M77" i="3"/>
  <c r="L77" i="3"/>
  <c r="K77" i="3"/>
  <c r="J77" i="3"/>
  <c r="I77" i="3"/>
  <c r="H77" i="3"/>
  <c r="G77" i="3"/>
  <c r="F77" i="3"/>
  <c r="E77" i="3"/>
  <c r="D77" i="3"/>
  <c r="C77" i="3"/>
  <c r="V76" i="3"/>
  <c r="U76" i="3"/>
  <c r="T76" i="3"/>
  <c r="S76" i="3"/>
  <c r="R76" i="3"/>
  <c r="Q76" i="3"/>
  <c r="P76" i="3"/>
  <c r="O76" i="3"/>
  <c r="N76" i="3"/>
  <c r="M76" i="3"/>
  <c r="L76" i="3"/>
  <c r="K76" i="3"/>
  <c r="J76" i="3"/>
  <c r="I76" i="3"/>
  <c r="H76" i="3"/>
  <c r="G76" i="3"/>
  <c r="F76" i="3"/>
  <c r="E76" i="3"/>
  <c r="D76" i="3"/>
  <c r="C76" i="3"/>
  <c r="V75" i="3"/>
  <c r="U75" i="3"/>
  <c r="T75" i="3"/>
  <c r="S75" i="3"/>
  <c r="R75" i="3"/>
  <c r="Q75" i="3"/>
  <c r="P75" i="3"/>
  <c r="O75" i="3"/>
  <c r="N75" i="3"/>
  <c r="M75" i="3"/>
  <c r="L75" i="3"/>
  <c r="K75" i="3"/>
  <c r="J75" i="3"/>
  <c r="I75" i="3"/>
  <c r="H75" i="3"/>
  <c r="G75" i="3"/>
  <c r="F75" i="3"/>
  <c r="E75" i="3"/>
  <c r="D75" i="3"/>
  <c r="C75" i="3"/>
  <c r="V74" i="3"/>
  <c r="U74" i="3"/>
  <c r="T74" i="3"/>
  <c r="S74" i="3"/>
  <c r="R74" i="3"/>
  <c r="Q74" i="3"/>
  <c r="P74" i="3"/>
  <c r="O74" i="3"/>
  <c r="N74" i="3"/>
  <c r="M74" i="3"/>
  <c r="L74" i="3"/>
  <c r="K74" i="3"/>
  <c r="J74" i="3"/>
  <c r="I74" i="3"/>
  <c r="H74" i="3"/>
  <c r="G74" i="3"/>
  <c r="F74" i="3"/>
  <c r="E74" i="3"/>
  <c r="D74" i="3"/>
  <c r="C74" i="3"/>
  <c r="V73" i="3"/>
  <c r="U73" i="3"/>
  <c r="T73" i="3"/>
  <c r="S73" i="3"/>
  <c r="R73" i="3"/>
  <c r="Q73" i="3"/>
  <c r="P73" i="3"/>
  <c r="O73" i="3"/>
  <c r="N73" i="3"/>
  <c r="M73" i="3"/>
  <c r="L73" i="3"/>
  <c r="K73" i="3"/>
  <c r="J73" i="3"/>
  <c r="I73" i="3"/>
  <c r="H73" i="3"/>
  <c r="G73" i="3"/>
  <c r="F73" i="3"/>
  <c r="E73" i="3"/>
  <c r="D73" i="3"/>
  <c r="C73" i="3"/>
  <c r="V72" i="3"/>
  <c r="U72" i="3"/>
  <c r="T72" i="3"/>
  <c r="S72" i="3"/>
  <c r="R72" i="3"/>
  <c r="Q72" i="3"/>
  <c r="P72" i="3"/>
  <c r="O72" i="3"/>
  <c r="O79" i="3" s="1"/>
  <c r="O80" i="3" s="1"/>
  <c r="N72" i="3"/>
  <c r="M72" i="3"/>
  <c r="L72" i="3"/>
  <c r="K72" i="3"/>
  <c r="J72" i="3"/>
  <c r="I72" i="3"/>
  <c r="H72" i="3"/>
  <c r="G72" i="3"/>
  <c r="G79" i="3" s="1"/>
  <c r="G80" i="3" s="1"/>
  <c r="G81" i="3" s="1"/>
  <c r="F72" i="3"/>
  <c r="E72" i="3"/>
  <c r="D72" i="3"/>
  <c r="C72" i="3"/>
  <c r="V71" i="3"/>
  <c r="V79" i="3" s="1"/>
  <c r="V80" i="3" s="1"/>
  <c r="V81" i="3" s="1"/>
  <c r="U71" i="3"/>
  <c r="T71" i="3"/>
  <c r="S71" i="3"/>
  <c r="S79" i="3" s="1"/>
  <c r="S80" i="3" s="1"/>
  <c r="S81" i="3" s="1"/>
  <c r="R71" i="3"/>
  <c r="R79" i="3" s="1"/>
  <c r="R80" i="3" s="1"/>
  <c r="R81" i="3" s="1"/>
  <c r="Q71" i="3"/>
  <c r="Q79" i="3" s="1"/>
  <c r="P71" i="3"/>
  <c r="O71" i="3"/>
  <c r="N71" i="3"/>
  <c r="N79" i="3" s="1"/>
  <c r="N80" i="3" s="1"/>
  <c r="M71" i="3"/>
  <c r="L71" i="3"/>
  <c r="L79" i="3" s="1"/>
  <c r="K71" i="3"/>
  <c r="K79" i="3" s="1"/>
  <c r="K80" i="3" s="1"/>
  <c r="K81" i="3" s="1"/>
  <c r="J71" i="3"/>
  <c r="I71" i="3"/>
  <c r="I79" i="3" s="1"/>
  <c r="H71" i="3"/>
  <c r="G71" i="3"/>
  <c r="F71" i="3"/>
  <c r="F79" i="3" s="1"/>
  <c r="F80" i="3" s="1"/>
  <c r="F81" i="3" s="1"/>
  <c r="E71" i="3"/>
  <c r="D71" i="3"/>
  <c r="C71" i="3"/>
  <c r="B71" i="3"/>
  <c r="O70" i="3"/>
  <c r="D69" i="3"/>
  <c r="U68" i="3"/>
  <c r="U69" i="3" s="1"/>
  <c r="U70" i="3" s="1"/>
  <c r="T68" i="3"/>
  <c r="T69" i="3" s="1"/>
  <c r="T70" i="3" s="1"/>
  <c r="E68" i="3"/>
  <c r="D68" i="3"/>
  <c r="Q69" i="3" s="1"/>
  <c r="Q70" i="3" s="1"/>
  <c r="V67" i="3"/>
  <c r="U67" i="3"/>
  <c r="T67" i="3"/>
  <c r="S67" i="3"/>
  <c r="R67" i="3"/>
  <c r="Q67" i="3"/>
  <c r="P67" i="3"/>
  <c r="O67" i="3"/>
  <c r="N67" i="3"/>
  <c r="M67" i="3"/>
  <c r="L67" i="3"/>
  <c r="K67" i="3"/>
  <c r="J67" i="3"/>
  <c r="I67" i="3"/>
  <c r="H67" i="3"/>
  <c r="G67" i="3"/>
  <c r="F67" i="3"/>
  <c r="E67" i="3"/>
  <c r="D67" i="3"/>
  <c r="C67" i="3"/>
  <c r="V66" i="3"/>
  <c r="U66" i="3"/>
  <c r="T66" i="3"/>
  <c r="S66" i="3"/>
  <c r="S68" i="3" s="1"/>
  <c r="S69" i="3" s="1"/>
  <c r="S70" i="3" s="1"/>
  <c r="R66" i="3"/>
  <c r="Q66" i="3"/>
  <c r="P66" i="3"/>
  <c r="O66" i="3"/>
  <c r="N66" i="3"/>
  <c r="M66" i="3"/>
  <c r="M68" i="3" s="1"/>
  <c r="L66" i="3"/>
  <c r="L68" i="3" s="1"/>
  <c r="K66" i="3"/>
  <c r="K68" i="3" s="1"/>
  <c r="K69" i="3" s="1"/>
  <c r="K70" i="3" s="1"/>
  <c r="J66" i="3"/>
  <c r="I66" i="3"/>
  <c r="H66" i="3"/>
  <c r="G66" i="3"/>
  <c r="F66" i="3"/>
  <c r="E66" i="3"/>
  <c r="D66" i="3"/>
  <c r="C66" i="3"/>
  <c r="V65" i="3"/>
  <c r="V68" i="3" s="1"/>
  <c r="V69" i="3" s="1"/>
  <c r="V70" i="3" s="1"/>
  <c r="U65" i="3"/>
  <c r="T65" i="3"/>
  <c r="S65" i="3"/>
  <c r="R65" i="3"/>
  <c r="Q65" i="3"/>
  <c r="Q68" i="3" s="1"/>
  <c r="P65" i="3"/>
  <c r="P68" i="3" s="1"/>
  <c r="P69" i="3" s="1"/>
  <c r="P70" i="3" s="1"/>
  <c r="O65" i="3"/>
  <c r="O68" i="3" s="1"/>
  <c r="O69" i="3" s="1"/>
  <c r="N65" i="3"/>
  <c r="N68" i="3" s="1"/>
  <c r="N69" i="3" s="1"/>
  <c r="N70" i="3" s="1"/>
  <c r="M65" i="3"/>
  <c r="L65" i="3"/>
  <c r="K65" i="3"/>
  <c r="J65" i="3"/>
  <c r="I65" i="3"/>
  <c r="I68" i="3" s="1"/>
  <c r="H65" i="3"/>
  <c r="H68" i="3" s="1"/>
  <c r="G65" i="3"/>
  <c r="G68" i="3" s="1"/>
  <c r="G69" i="3" s="1"/>
  <c r="G70" i="3" s="1"/>
  <c r="F65" i="3"/>
  <c r="F68" i="3" s="1"/>
  <c r="F69" i="3" s="1"/>
  <c r="F70" i="3" s="1"/>
  <c r="E65" i="3"/>
  <c r="D65" i="3"/>
  <c r="C65" i="3"/>
  <c r="B65" i="3"/>
  <c r="D63" i="3"/>
  <c r="U62" i="3"/>
  <c r="T62" i="3"/>
  <c r="S62" i="3"/>
  <c r="R62" i="3"/>
  <c r="Q62" i="3"/>
  <c r="M62" i="3"/>
  <c r="M63" i="3" s="1"/>
  <c r="L62" i="3"/>
  <c r="L63" i="3" s="1"/>
  <c r="K62" i="3"/>
  <c r="J62" i="3"/>
  <c r="J63" i="3" s="1"/>
  <c r="I62" i="3"/>
  <c r="V61" i="3"/>
  <c r="V62" i="3" s="1"/>
  <c r="U61" i="3"/>
  <c r="T61" i="3"/>
  <c r="S61" i="3"/>
  <c r="R61" i="3"/>
  <c r="Q61" i="3"/>
  <c r="P61" i="3"/>
  <c r="P62" i="3" s="1"/>
  <c r="O61" i="3"/>
  <c r="O62" i="3" s="1"/>
  <c r="N61" i="3"/>
  <c r="N62" i="3" s="1"/>
  <c r="N63" i="3" s="1"/>
  <c r="M61" i="3"/>
  <c r="L61" i="3"/>
  <c r="K61" i="3"/>
  <c r="J61" i="3"/>
  <c r="I61" i="3"/>
  <c r="H61" i="3"/>
  <c r="H62" i="3" s="1"/>
  <c r="G61" i="3"/>
  <c r="G62" i="3" s="1"/>
  <c r="F61" i="3"/>
  <c r="F62" i="3" s="1"/>
  <c r="E61" i="3"/>
  <c r="E62" i="3" s="1"/>
  <c r="D61" i="3"/>
  <c r="D62" i="3" s="1"/>
  <c r="V63" i="3" s="1"/>
  <c r="C61" i="3"/>
  <c r="B61" i="3"/>
  <c r="A61" i="3"/>
  <c r="D59" i="3"/>
  <c r="D57" i="3"/>
  <c r="T56" i="3"/>
  <c r="T57" i="3" s="1"/>
  <c r="T58" i="3" s="1"/>
  <c r="S56" i="3"/>
  <c r="S57" i="3" s="1"/>
  <c r="S58" i="3" s="1"/>
  <c r="M56" i="3"/>
  <c r="M57" i="3" s="1"/>
  <c r="M58" i="3" s="1"/>
  <c r="L56" i="3"/>
  <c r="L57" i="3" s="1"/>
  <c r="L58" i="3" s="1"/>
  <c r="K56" i="3"/>
  <c r="K57" i="3" s="1"/>
  <c r="K58" i="3" s="1"/>
  <c r="H56" i="3"/>
  <c r="D56" i="3"/>
  <c r="V55" i="3"/>
  <c r="U55" i="3"/>
  <c r="T55" i="3"/>
  <c r="S55" i="3"/>
  <c r="R55" i="3"/>
  <c r="Q55" i="3"/>
  <c r="P55" i="3"/>
  <c r="O55" i="3"/>
  <c r="N55" i="3"/>
  <c r="M55" i="3"/>
  <c r="L55" i="3"/>
  <c r="K55" i="3"/>
  <c r="J55" i="3"/>
  <c r="I55" i="3"/>
  <c r="H55" i="3"/>
  <c r="G55" i="3"/>
  <c r="F55" i="3"/>
  <c r="E55" i="3"/>
  <c r="D55" i="3"/>
  <c r="C55" i="3"/>
  <c r="V54" i="3"/>
  <c r="U54" i="3"/>
  <c r="T54" i="3"/>
  <c r="S54" i="3"/>
  <c r="R54" i="3"/>
  <c r="R56" i="3" s="1"/>
  <c r="R57" i="3" s="1"/>
  <c r="R58" i="3" s="1"/>
  <c r="Q54" i="3"/>
  <c r="P54" i="3"/>
  <c r="O54" i="3"/>
  <c r="N54" i="3"/>
  <c r="M54" i="3"/>
  <c r="L54" i="3"/>
  <c r="K54" i="3"/>
  <c r="J54" i="3"/>
  <c r="J56" i="3" s="1"/>
  <c r="J57" i="3" s="1"/>
  <c r="J58" i="3" s="1"/>
  <c r="I54" i="3"/>
  <c r="H54" i="3"/>
  <c r="G54" i="3"/>
  <c r="F54" i="3"/>
  <c r="E54" i="3"/>
  <c r="D54" i="3"/>
  <c r="C54" i="3"/>
  <c r="V53" i="3"/>
  <c r="V56" i="3" s="1"/>
  <c r="V57" i="3" s="1"/>
  <c r="V58" i="3" s="1"/>
  <c r="U53" i="3"/>
  <c r="U56" i="3" s="1"/>
  <c r="U57" i="3" s="1"/>
  <c r="U58" i="3" s="1"/>
  <c r="T53" i="3"/>
  <c r="S53" i="3"/>
  <c r="R53" i="3"/>
  <c r="Q53" i="3"/>
  <c r="P53" i="3"/>
  <c r="P56" i="3" s="1"/>
  <c r="O53" i="3"/>
  <c r="O56" i="3" s="1"/>
  <c r="O57" i="3" s="1"/>
  <c r="O58" i="3" s="1"/>
  <c r="N53" i="3"/>
  <c r="N56" i="3" s="1"/>
  <c r="N57" i="3" s="1"/>
  <c r="N58" i="3" s="1"/>
  <c r="M53" i="3"/>
  <c r="L53" i="3"/>
  <c r="K53" i="3"/>
  <c r="J53" i="3"/>
  <c r="I53" i="3"/>
  <c r="H53" i="3"/>
  <c r="G53" i="3"/>
  <c r="G56" i="3" s="1"/>
  <c r="G57" i="3" s="1"/>
  <c r="G58" i="3" s="1"/>
  <c r="F53" i="3"/>
  <c r="F56" i="3" s="1"/>
  <c r="F57" i="3" s="1"/>
  <c r="F58" i="3" s="1"/>
  <c r="E53" i="3"/>
  <c r="E56" i="3" s="1"/>
  <c r="E57" i="3" s="1"/>
  <c r="E58" i="3" s="1"/>
  <c r="D53" i="3"/>
  <c r="C53" i="3"/>
  <c r="B53" i="3"/>
  <c r="D51" i="3"/>
  <c r="Q50" i="3"/>
  <c r="Q51" i="3" s="1"/>
  <c r="Q52" i="3" s="1"/>
  <c r="K50" i="3"/>
  <c r="K51" i="3" s="1"/>
  <c r="K52" i="3" s="1"/>
  <c r="I50" i="3"/>
  <c r="I51" i="3" s="1"/>
  <c r="I52" i="3" s="1"/>
  <c r="V49" i="3"/>
  <c r="U49" i="3"/>
  <c r="T49" i="3"/>
  <c r="S49" i="3"/>
  <c r="R49" i="3"/>
  <c r="Q49" i="3"/>
  <c r="P49" i="3"/>
  <c r="O49" i="3"/>
  <c r="N49" i="3"/>
  <c r="M49" i="3"/>
  <c r="L49" i="3"/>
  <c r="K49" i="3"/>
  <c r="J49" i="3"/>
  <c r="I49" i="3"/>
  <c r="H49" i="3"/>
  <c r="G49" i="3"/>
  <c r="F49" i="3"/>
  <c r="E49" i="3"/>
  <c r="D49" i="3"/>
  <c r="C49" i="3"/>
  <c r="V48" i="3"/>
  <c r="U48" i="3"/>
  <c r="T48" i="3"/>
  <c r="S48" i="3"/>
  <c r="R48" i="3"/>
  <c r="Q48" i="3"/>
  <c r="P48" i="3"/>
  <c r="O48" i="3"/>
  <c r="N48" i="3"/>
  <c r="M48" i="3"/>
  <c r="L48" i="3"/>
  <c r="K48" i="3"/>
  <c r="J48" i="3"/>
  <c r="I48" i="3"/>
  <c r="H48" i="3"/>
  <c r="G48" i="3"/>
  <c r="F48" i="3"/>
  <c r="E48" i="3"/>
  <c r="D48" i="3"/>
  <c r="C48" i="3"/>
  <c r="V47" i="3"/>
  <c r="U47" i="3"/>
  <c r="U50" i="3" s="1"/>
  <c r="T47" i="3"/>
  <c r="T50" i="3" s="1"/>
  <c r="T51" i="3" s="1"/>
  <c r="T52" i="3" s="1"/>
  <c r="S47" i="3"/>
  <c r="S50" i="3" s="1"/>
  <c r="S51" i="3" s="1"/>
  <c r="S52" i="3" s="1"/>
  <c r="R47" i="3"/>
  <c r="R50" i="3" s="1"/>
  <c r="R51" i="3" s="1"/>
  <c r="R52" i="3" s="1"/>
  <c r="Q47" i="3"/>
  <c r="P47" i="3"/>
  <c r="O47" i="3"/>
  <c r="N47" i="3"/>
  <c r="M47" i="3"/>
  <c r="M50" i="3" s="1"/>
  <c r="L47" i="3"/>
  <c r="L50" i="3" s="1"/>
  <c r="K47" i="3"/>
  <c r="J47" i="3"/>
  <c r="J50" i="3" s="1"/>
  <c r="J51" i="3" s="1"/>
  <c r="J52" i="3" s="1"/>
  <c r="I47" i="3"/>
  <c r="H47" i="3"/>
  <c r="G47" i="3"/>
  <c r="F47" i="3"/>
  <c r="E47" i="3"/>
  <c r="E50" i="3" s="1"/>
  <c r="D47" i="3"/>
  <c r="D50" i="3" s="1"/>
  <c r="C47" i="3"/>
  <c r="V46" i="3"/>
  <c r="V50" i="3" s="1"/>
  <c r="V51" i="3" s="1"/>
  <c r="V52" i="3" s="1"/>
  <c r="U46" i="3"/>
  <c r="T46" i="3"/>
  <c r="S46" i="3"/>
  <c r="R46" i="3"/>
  <c r="Q46" i="3"/>
  <c r="P46" i="3"/>
  <c r="P50" i="3" s="1"/>
  <c r="P51" i="3" s="1"/>
  <c r="P52" i="3" s="1"/>
  <c r="O46" i="3"/>
  <c r="O50" i="3" s="1"/>
  <c r="O51" i="3" s="1"/>
  <c r="O52" i="3" s="1"/>
  <c r="N46" i="3"/>
  <c r="N50" i="3" s="1"/>
  <c r="N51" i="3" s="1"/>
  <c r="N52" i="3" s="1"/>
  <c r="M46" i="3"/>
  <c r="L46" i="3"/>
  <c r="K46" i="3"/>
  <c r="J46" i="3"/>
  <c r="I46" i="3"/>
  <c r="H46" i="3"/>
  <c r="H50" i="3" s="1"/>
  <c r="H51" i="3" s="1"/>
  <c r="H52" i="3" s="1"/>
  <c r="G46" i="3"/>
  <c r="F46" i="3"/>
  <c r="F50" i="3" s="1"/>
  <c r="F51" i="3" s="1"/>
  <c r="F52" i="3" s="1"/>
  <c r="E46" i="3"/>
  <c r="D46" i="3"/>
  <c r="C46" i="3"/>
  <c r="B46" i="3"/>
  <c r="R44" i="3"/>
  <c r="R45" i="3" s="1"/>
  <c r="K44" i="3"/>
  <c r="D44" i="3"/>
  <c r="U43" i="3"/>
  <c r="U44" i="3" s="1"/>
  <c r="T43" i="3"/>
  <c r="T44" i="3" s="1"/>
  <c r="T45" i="3" s="1"/>
  <c r="S43" i="3"/>
  <c r="R43" i="3"/>
  <c r="L43" i="3"/>
  <c r="K43" i="3"/>
  <c r="J43" i="3"/>
  <c r="E43" i="3"/>
  <c r="E44" i="3" s="1"/>
  <c r="D43" i="3"/>
  <c r="S44" i="3" s="1"/>
  <c r="V42" i="3"/>
  <c r="V43" i="3" s="1"/>
  <c r="V44" i="3" s="1"/>
  <c r="U42" i="3"/>
  <c r="T42" i="3"/>
  <c r="S42" i="3"/>
  <c r="R42" i="3"/>
  <c r="Q42" i="3"/>
  <c r="Q43" i="3" s="1"/>
  <c r="P42" i="3"/>
  <c r="P43" i="3" s="1"/>
  <c r="P44" i="3" s="1"/>
  <c r="O42" i="3"/>
  <c r="O43" i="3" s="1"/>
  <c r="O44" i="3" s="1"/>
  <c r="N42" i="3"/>
  <c r="N43" i="3" s="1"/>
  <c r="N44" i="3" s="1"/>
  <c r="M42" i="3"/>
  <c r="M43" i="3" s="1"/>
  <c r="M44" i="3" s="1"/>
  <c r="L42" i="3"/>
  <c r="K42" i="3"/>
  <c r="J42" i="3"/>
  <c r="I42" i="3"/>
  <c r="I43" i="3" s="1"/>
  <c r="I44" i="3" s="1"/>
  <c r="H42" i="3"/>
  <c r="H43" i="3" s="1"/>
  <c r="H44" i="3" s="1"/>
  <c r="H45" i="3" s="1"/>
  <c r="G42" i="3"/>
  <c r="G43" i="3" s="1"/>
  <c r="G44" i="3" s="1"/>
  <c r="F42" i="3"/>
  <c r="F43" i="3" s="1"/>
  <c r="F44" i="3" s="1"/>
  <c r="E42" i="3"/>
  <c r="D42" i="3"/>
  <c r="C42" i="3"/>
  <c r="B42" i="3"/>
  <c r="A42" i="3"/>
  <c r="D40" i="3"/>
  <c r="D38" i="3"/>
  <c r="V37" i="3"/>
  <c r="U37" i="3"/>
  <c r="U38" i="3" s="1"/>
  <c r="U39" i="3" s="1"/>
  <c r="M37" i="3"/>
  <c r="M38" i="3" s="1"/>
  <c r="M39" i="3" s="1"/>
  <c r="I37" i="3"/>
  <c r="E37" i="3"/>
  <c r="D37" i="3"/>
  <c r="V38" i="3" s="1"/>
  <c r="V39" i="3" s="1"/>
  <c r="V36" i="3"/>
  <c r="U36" i="3"/>
  <c r="T36" i="3"/>
  <c r="S36" i="3"/>
  <c r="R36" i="3"/>
  <c r="Q36" i="3"/>
  <c r="P36" i="3"/>
  <c r="O36" i="3"/>
  <c r="N36" i="3"/>
  <c r="M36" i="3"/>
  <c r="L36" i="3"/>
  <c r="K36" i="3"/>
  <c r="J36" i="3"/>
  <c r="I36" i="3"/>
  <c r="H36" i="3"/>
  <c r="G36" i="3"/>
  <c r="F36" i="3"/>
  <c r="E36" i="3"/>
  <c r="D36" i="3"/>
  <c r="C36" i="3"/>
  <c r="V35" i="3"/>
  <c r="U35" i="3"/>
  <c r="T35" i="3"/>
  <c r="T37" i="3" s="1"/>
  <c r="T38" i="3" s="1"/>
  <c r="T39" i="3" s="1"/>
  <c r="S35" i="3"/>
  <c r="S37" i="3" s="1"/>
  <c r="S38" i="3" s="1"/>
  <c r="S39" i="3" s="1"/>
  <c r="R35" i="3"/>
  <c r="Q35" i="3"/>
  <c r="P35" i="3"/>
  <c r="O35" i="3"/>
  <c r="N35" i="3"/>
  <c r="M35" i="3"/>
  <c r="L35" i="3"/>
  <c r="L37" i="3" s="1"/>
  <c r="L38" i="3" s="1"/>
  <c r="L39" i="3" s="1"/>
  <c r="K35" i="3"/>
  <c r="K37" i="3" s="1"/>
  <c r="K38" i="3" s="1"/>
  <c r="K39" i="3" s="1"/>
  <c r="J35" i="3"/>
  <c r="I35" i="3"/>
  <c r="H35" i="3"/>
  <c r="G35" i="3"/>
  <c r="F35" i="3"/>
  <c r="E35" i="3"/>
  <c r="D35" i="3"/>
  <c r="C35" i="3"/>
  <c r="V34" i="3"/>
  <c r="U34" i="3"/>
  <c r="T34" i="3"/>
  <c r="S34" i="3"/>
  <c r="R34" i="3"/>
  <c r="Q34" i="3"/>
  <c r="Q37" i="3" s="1"/>
  <c r="P34" i="3"/>
  <c r="P37" i="3" s="1"/>
  <c r="O34" i="3"/>
  <c r="O37" i="3" s="1"/>
  <c r="O38" i="3" s="1"/>
  <c r="O39" i="3" s="1"/>
  <c r="N34" i="3"/>
  <c r="N37" i="3" s="1"/>
  <c r="N38" i="3" s="1"/>
  <c r="N39" i="3" s="1"/>
  <c r="M34" i="3"/>
  <c r="L34" i="3"/>
  <c r="K34" i="3"/>
  <c r="J34" i="3"/>
  <c r="I34" i="3"/>
  <c r="H34" i="3"/>
  <c r="H37" i="3" s="1"/>
  <c r="G34" i="3"/>
  <c r="G37" i="3" s="1"/>
  <c r="G38" i="3" s="1"/>
  <c r="G39" i="3" s="1"/>
  <c r="F34" i="3"/>
  <c r="F37" i="3" s="1"/>
  <c r="E34" i="3"/>
  <c r="D34" i="3"/>
  <c r="C34" i="3"/>
  <c r="B34" i="3"/>
  <c r="D32" i="3"/>
  <c r="R31" i="3"/>
  <c r="M31" i="3"/>
  <c r="K31" i="3"/>
  <c r="V30" i="3"/>
  <c r="U30" i="3"/>
  <c r="T30" i="3"/>
  <c r="S30" i="3"/>
  <c r="R30" i="3"/>
  <c r="Q30" i="3"/>
  <c r="P30" i="3"/>
  <c r="O30" i="3"/>
  <c r="N30" i="3"/>
  <c r="M30" i="3"/>
  <c r="L30" i="3"/>
  <c r="K30" i="3"/>
  <c r="J30" i="3"/>
  <c r="I30" i="3"/>
  <c r="H30" i="3"/>
  <c r="G30" i="3"/>
  <c r="F30" i="3"/>
  <c r="E30" i="3"/>
  <c r="D30" i="3"/>
  <c r="C30" i="3"/>
  <c r="V29" i="3"/>
  <c r="U29" i="3"/>
  <c r="T29" i="3"/>
  <c r="S29" i="3"/>
  <c r="R29" i="3"/>
  <c r="Q29" i="3"/>
  <c r="P29" i="3"/>
  <c r="O29" i="3"/>
  <c r="N29" i="3"/>
  <c r="M29" i="3"/>
  <c r="L29" i="3"/>
  <c r="K29" i="3"/>
  <c r="J29" i="3"/>
  <c r="I29" i="3"/>
  <c r="H29" i="3"/>
  <c r="G29" i="3"/>
  <c r="F29" i="3"/>
  <c r="E29" i="3"/>
  <c r="D29" i="3"/>
  <c r="C29" i="3"/>
  <c r="V28" i="3"/>
  <c r="V31" i="3" s="1"/>
  <c r="U28" i="3"/>
  <c r="U31" i="3" s="1"/>
  <c r="T28" i="3"/>
  <c r="T31" i="3" s="1"/>
  <c r="S28" i="3"/>
  <c r="S31" i="3" s="1"/>
  <c r="S32" i="3" s="1"/>
  <c r="S33" i="3" s="1"/>
  <c r="R28" i="3"/>
  <c r="Q28" i="3"/>
  <c r="P28" i="3"/>
  <c r="O28" i="3"/>
  <c r="N28" i="3"/>
  <c r="N31" i="3" s="1"/>
  <c r="M28" i="3"/>
  <c r="L28" i="3"/>
  <c r="L31" i="3" s="1"/>
  <c r="K28" i="3"/>
  <c r="J28" i="3"/>
  <c r="I28" i="3"/>
  <c r="H28" i="3"/>
  <c r="G28" i="3"/>
  <c r="F28" i="3"/>
  <c r="F31" i="3" s="1"/>
  <c r="E28" i="3"/>
  <c r="E31" i="3" s="1"/>
  <c r="D28" i="3"/>
  <c r="D31" i="3" s="1"/>
  <c r="R32" i="3" s="1"/>
  <c r="R33" i="3" s="1"/>
  <c r="C28" i="3"/>
  <c r="V27" i="3"/>
  <c r="U27" i="3"/>
  <c r="T27" i="3"/>
  <c r="S27" i="3"/>
  <c r="R27" i="3"/>
  <c r="Q27" i="3"/>
  <c r="Q31" i="3" s="1"/>
  <c r="P27" i="3"/>
  <c r="P31" i="3" s="1"/>
  <c r="P32" i="3" s="1"/>
  <c r="P33" i="3" s="1"/>
  <c r="O27" i="3"/>
  <c r="O31" i="3" s="1"/>
  <c r="N27" i="3"/>
  <c r="M27" i="3"/>
  <c r="L27" i="3"/>
  <c r="K27" i="3"/>
  <c r="J27" i="3"/>
  <c r="J31" i="3" s="1"/>
  <c r="I27" i="3"/>
  <c r="I31" i="3" s="1"/>
  <c r="H27" i="3"/>
  <c r="H31" i="3" s="1"/>
  <c r="G27" i="3"/>
  <c r="G31" i="3" s="1"/>
  <c r="G32" i="3" s="1"/>
  <c r="G33" i="3" s="1"/>
  <c r="F27" i="3"/>
  <c r="E27" i="3"/>
  <c r="D27" i="3"/>
  <c r="C27" i="3"/>
  <c r="B27" i="3"/>
  <c r="T25" i="3"/>
  <c r="G25" i="3"/>
  <c r="D25" i="3"/>
  <c r="U24" i="3"/>
  <c r="T24" i="3"/>
  <c r="S24" i="3"/>
  <c r="Q24" i="3"/>
  <c r="O24" i="3"/>
  <c r="O25" i="3" s="1"/>
  <c r="L24" i="3"/>
  <c r="K24" i="3"/>
  <c r="F24" i="3"/>
  <c r="F25" i="3" s="1"/>
  <c r="E24" i="3"/>
  <c r="D24" i="3"/>
  <c r="V23" i="3"/>
  <c r="V24" i="3" s="1"/>
  <c r="V25" i="3" s="1"/>
  <c r="U23" i="3"/>
  <c r="T23" i="3"/>
  <c r="S23" i="3"/>
  <c r="R23" i="3"/>
  <c r="R24" i="3" s="1"/>
  <c r="Q23" i="3"/>
  <c r="P23" i="3"/>
  <c r="P24" i="3" s="1"/>
  <c r="O23" i="3"/>
  <c r="N23" i="3"/>
  <c r="N24" i="3" s="1"/>
  <c r="N25" i="3" s="1"/>
  <c r="M23" i="3"/>
  <c r="M24" i="3" s="1"/>
  <c r="M25" i="3" s="1"/>
  <c r="L23" i="3"/>
  <c r="K23" i="3"/>
  <c r="J23" i="3"/>
  <c r="J24" i="3" s="1"/>
  <c r="I23" i="3"/>
  <c r="I24" i="3" s="1"/>
  <c r="H23" i="3"/>
  <c r="H24" i="3" s="1"/>
  <c r="G23" i="3"/>
  <c r="G24" i="3" s="1"/>
  <c r="F23" i="3"/>
  <c r="E23" i="3"/>
  <c r="D23" i="3"/>
  <c r="C23" i="3"/>
  <c r="B23" i="3"/>
  <c r="A23" i="3"/>
  <c r="D21" i="3"/>
  <c r="D86" i="3" s="1"/>
  <c r="U19" i="3"/>
  <c r="D19" i="3"/>
  <c r="P18" i="3"/>
  <c r="F18" i="3"/>
  <c r="E18" i="3"/>
  <c r="D18" i="3"/>
  <c r="V17" i="3"/>
  <c r="U17" i="3"/>
  <c r="T17" i="3"/>
  <c r="S17" i="3"/>
  <c r="R17" i="3"/>
  <c r="Q17" i="3"/>
  <c r="P17" i="3"/>
  <c r="O17" i="3"/>
  <c r="O18" i="3" s="1"/>
  <c r="O19" i="3" s="1"/>
  <c r="N17" i="3"/>
  <c r="M17" i="3"/>
  <c r="L17" i="3"/>
  <c r="K17" i="3"/>
  <c r="J17" i="3"/>
  <c r="I17" i="3"/>
  <c r="H17" i="3"/>
  <c r="H18" i="3" s="1"/>
  <c r="G17" i="3"/>
  <c r="G18" i="3" s="1"/>
  <c r="G19" i="3" s="1"/>
  <c r="F17" i="3"/>
  <c r="E17" i="3"/>
  <c r="D17" i="3"/>
  <c r="C17" i="3"/>
  <c r="V16" i="3"/>
  <c r="V18" i="3" s="1"/>
  <c r="U16" i="3"/>
  <c r="U18" i="3" s="1"/>
  <c r="T16" i="3"/>
  <c r="T18" i="3" s="1"/>
  <c r="S16" i="3"/>
  <c r="S18" i="3" s="1"/>
  <c r="S19" i="3" s="1"/>
  <c r="R16" i="3"/>
  <c r="Q16" i="3"/>
  <c r="P16" i="3"/>
  <c r="O16" i="3"/>
  <c r="N16" i="3"/>
  <c r="N18" i="3" s="1"/>
  <c r="M16" i="3"/>
  <c r="M18" i="3" s="1"/>
  <c r="L16" i="3"/>
  <c r="L18" i="3" s="1"/>
  <c r="K16" i="3"/>
  <c r="K18" i="3" s="1"/>
  <c r="K19" i="3" s="1"/>
  <c r="J16" i="3"/>
  <c r="I16" i="3"/>
  <c r="H16" i="3"/>
  <c r="G16" i="3"/>
  <c r="F16" i="3"/>
  <c r="E16" i="3"/>
  <c r="D16" i="3"/>
  <c r="C16" i="3"/>
  <c r="B16" i="3"/>
  <c r="L15" i="3"/>
  <c r="Q14" i="3"/>
  <c r="Q15" i="3" s="1"/>
  <c r="E14" i="3"/>
  <c r="E15" i="3" s="1"/>
  <c r="D14" i="3"/>
  <c r="N13" i="3"/>
  <c r="N14" i="3" s="1"/>
  <c r="N15" i="3" s="1"/>
  <c r="M13" i="3"/>
  <c r="M14" i="3" s="1"/>
  <c r="M15" i="3" s="1"/>
  <c r="E13" i="3"/>
  <c r="D13" i="3"/>
  <c r="V12" i="3"/>
  <c r="U12" i="3"/>
  <c r="T12" i="3"/>
  <c r="S12" i="3"/>
  <c r="R12" i="3"/>
  <c r="Q12" i="3"/>
  <c r="Q13" i="3" s="1"/>
  <c r="P12" i="3"/>
  <c r="P13" i="3" s="1"/>
  <c r="P14" i="3" s="1"/>
  <c r="P15" i="3" s="1"/>
  <c r="O12" i="3"/>
  <c r="O13" i="3" s="1"/>
  <c r="O14" i="3" s="1"/>
  <c r="O15" i="3" s="1"/>
  <c r="N12" i="3"/>
  <c r="M12" i="3"/>
  <c r="L12" i="3"/>
  <c r="K12" i="3"/>
  <c r="J12" i="3"/>
  <c r="I12" i="3"/>
  <c r="I13" i="3" s="1"/>
  <c r="I14" i="3" s="1"/>
  <c r="I15" i="3" s="1"/>
  <c r="G12" i="3"/>
  <c r="F12" i="3"/>
  <c r="E12" i="3"/>
  <c r="D12" i="3"/>
  <c r="C12" i="3"/>
  <c r="V11" i="3"/>
  <c r="U11" i="3"/>
  <c r="T11" i="3"/>
  <c r="S11" i="3"/>
  <c r="R11" i="3"/>
  <c r="Q11" i="3"/>
  <c r="P11" i="3"/>
  <c r="O11" i="3"/>
  <c r="N11" i="3"/>
  <c r="M11" i="3"/>
  <c r="L11" i="3"/>
  <c r="K11" i="3"/>
  <c r="J11" i="3"/>
  <c r="I11" i="3"/>
  <c r="H11" i="3"/>
  <c r="G11" i="3"/>
  <c r="F11" i="3"/>
  <c r="E11" i="3"/>
  <c r="D11" i="3"/>
  <c r="C11" i="3"/>
  <c r="V10" i="3"/>
  <c r="U10" i="3"/>
  <c r="T10" i="3"/>
  <c r="S10" i="3"/>
  <c r="R10" i="3"/>
  <c r="Q10" i="3"/>
  <c r="P10" i="3"/>
  <c r="O10" i="3"/>
  <c r="N10" i="3"/>
  <c r="M10" i="3"/>
  <c r="L10" i="3"/>
  <c r="K10" i="3"/>
  <c r="J10" i="3"/>
  <c r="I10" i="3"/>
  <c r="H10" i="3"/>
  <c r="G10" i="3"/>
  <c r="F10" i="3"/>
  <c r="E10" i="3"/>
  <c r="D10" i="3"/>
  <c r="C10" i="3"/>
  <c r="V9" i="3"/>
  <c r="U9" i="3"/>
  <c r="T9" i="3"/>
  <c r="T13" i="3" s="1"/>
  <c r="S9" i="3"/>
  <c r="R9" i="3"/>
  <c r="Q9" i="3"/>
  <c r="P9" i="3"/>
  <c r="O9" i="3"/>
  <c r="N9" i="3"/>
  <c r="M9" i="3"/>
  <c r="L9" i="3"/>
  <c r="L13" i="3" s="1"/>
  <c r="L14" i="3" s="1"/>
  <c r="K9" i="3"/>
  <c r="J9" i="3"/>
  <c r="I9" i="3"/>
  <c r="H9" i="3"/>
  <c r="G9" i="3"/>
  <c r="F9" i="3"/>
  <c r="E9" i="3"/>
  <c r="D9" i="3"/>
  <c r="C9" i="3"/>
  <c r="V8" i="3"/>
  <c r="V13" i="3" s="1"/>
  <c r="V14" i="3" s="1"/>
  <c r="V15" i="3" s="1"/>
  <c r="U8" i="3"/>
  <c r="U13" i="3" s="1"/>
  <c r="U14" i="3" s="1"/>
  <c r="U15" i="3" s="1"/>
  <c r="T8" i="3"/>
  <c r="S8" i="3"/>
  <c r="S13" i="3" s="1"/>
  <c r="S14" i="3" s="1"/>
  <c r="S15" i="3" s="1"/>
  <c r="R8" i="3"/>
  <c r="Q8" i="3"/>
  <c r="P8" i="3"/>
  <c r="O8" i="3"/>
  <c r="N8" i="3"/>
  <c r="M8" i="3"/>
  <c r="L8" i="3"/>
  <c r="K8" i="3"/>
  <c r="J8" i="3"/>
  <c r="I8" i="3"/>
  <c r="H8" i="3"/>
  <c r="H13" i="3" s="1"/>
  <c r="H14" i="3" s="1"/>
  <c r="H15" i="3" s="1"/>
  <c r="G8" i="3"/>
  <c r="G13" i="3" s="1"/>
  <c r="G14" i="3" s="1"/>
  <c r="G15" i="3" s="1"/>
  <c r="F8" i="3"/>
  <c r="F13" i="3" s="1"/>
  <c r="F14" i="3" s="1"/>
  <c r="F15" i="3" s="1"/>
  <c r="E8" i="3"/>
  <c r="D8" i="3"/>
  <c r="C8" i="3"/>
  <c r="B8" i="3"/>
  <c r="D6" i="3"/>
  <c r="T5" i="3"/>
  <c r="T6" i="3" s="1"/>
  <c r="G5" i="3"/>
  <c r="F5" i="3"/>
  <c r="V4" i="3"/>
  <c r="U4" i="3"/>
  <c r="T4" i="3"/>
  <c r="S4" i="3"/>
  <c r="R4" i="3"/>
  <c r="Q4" i="3"/>
  <c r="P4" i="3"/>
  <c r="O4" i="3"/>
  <c r="N4" i="3"/>
  <c r="M4" i="3"/>
  <c r="L4" i="3"/>
  <c r="L5" i="3" s="1"/>
  <c r="L6" i="3" s="1"/>
  <c r="K4" i="3"/>
  <c r="J4" i="3"/>
  <c r="I4" i="3"/>
  <c r="H4" i="3"/>
  <c r="G4" i="3"/>
  <c r="F4" i="3"/>
  <c r="E4" i="3"/>
  <c r="D4" i="3"/>
  <c r="C4" i="3"/>
  <c r="V3" i="3"/>
  <c r="V5" i="3" s="1"/>
  <c r="V6" i="3" s="1"/>
  <c r="U3" i="3"/>
  <c r="U5" i="3" s="1"/>
  <c r="U6" i="3" s="1"/>
  <c r="T3" i="3"/>
  <c r="S3" i="3"/>
  <c r="R3" i="3"/>
  <c r="Q3" i="3"/>
  <c r="P3" i="3"/>
  <c r="O3" i="3"/>
  <c r="N3" i="3"/>
  <c r="M3" i="3"/>
  <c r="M5" i="3" s="1"/>
  <c r="M6" i="3" s="1"/>
  <c r="L3" i="3"/>
  <c r="K3" i="3"/>
  <c r="J3" i="3"/>
  <c r="I3" i="3"/>
  <c r="H3" i="3"/>
  <c r="G3" i="3"/>
  <c r="F3" i="3"/>
  <c r="E3" i="3"/>
  <c r="E5" i="3" s="1"/>
  <c r="E6" i="3" s="1"/>
  <c r="D3" i="3"/>
  <c r="D5" i="3" s="1"/>
  <c r="C3" i="3"/>
  <c r="U2" i="3"/>
  <c r="T2" i="3"/>
  <c r="S2" i="3"/>
  <c r="R2" i="3"/>
  <c r="Q2" i="3"/>
  <c r="P2" i="3"/>
  <c r="P5" i="3" s="1"/>
  <c r="P6" i="3" s="1"/>
  <c r="O2" i="3"/>
  <c r="O5" i="3" s="1"/>
  <c r="O6" i="3" s="1"/>
  <c r="N2" i="3"/>
  <c r="N5" i="3" s="1"/>
  <c r="M2" i="3"/>
  <c r="L2" i="3"/>
  <c r="K2" i="3"/>
  <c r="J2" i="3"/>
  <c r="I2" i="3"/>
  <c r="H2" i="3"/>
  <c r="H5" i="3" s="1"/>
  <c r="H6" i="3" s="1"/>
  <c r="G2" i="3"/>
  <c r="F2" i="3"/>
  <c r="E2" i="3"/>
  <c r="D2" i="3"/>
  <c r="C2" i="3"/>
  <c r="B2" i="3"/>
  <c r="A2" i="3"/>
  <c r="V1" i="3"/>
  <c r="V30" i="2" s="1"/>
  <c r="U1" i="3"/>
  <c r="T1" i="3"/>
  <c r="S1" i="3"/>
  <c r="R1" i="3"/>
  <c r="Q1" i="3"/>
  <c r="Q30" i="2" s="1"/>
  <c r="P1" i="3"/>
  <c r="P30" i="2" s="1"/>
  <c r="O1" i="3"/>
  <c r="O30" i="2" s="1"/>
  <c r="N1" i="3"/>
  <c r="N30" i="2" s="1"/>
  <c r="M1" i="3"/>
  <c r="L1" i="3"/>
  <c r="K1" i="3"/>
  <c r="J1" i="3"/>
  <c r="I1" i="3"/>
  <c r="I30" i="2" s="1"/>
  <c r="H1" i="3"/>
  <c r="H30" i="2" s="1"/>
  <c r="G1" i="3"/>
  <c r="G30" i="2" s="1"/>
  <c r="F1" i="3"/>
  <c r="F30" i="2" s="1"/>
  <c r="E1" i="3"/>
  <c r="D1" i="3"/>
  <c r="C1" i="3"/>
  <c r="B1" i="3"/>
  <c r="A1" i="3"/>
  <c r="U30" i="2"/>
  <c r="T30" i="2"/>
  <c r="S30" i="2"/>
  <c r="R30" i="2"/>
  <c r="M30" i="2"/>
  <c r="L30" i="2"/>
  <c r="K30" i="2"/>
  <c r="J30" i="2"/>
  <c r="E30" i="2"/>
  <c r="R16" i="2"/>
  <c r="R15" i="2"/>
  <c r="R14" i="2"/>
  <c r="R12" i="2"/>
  <c r="R11" i="2"/>
  <c r="P7" i="3" l="1"/>
  <c r="U21" i="3"/>
  <c r="U7" i="3"/>
  <c r="H6" i="4"/>
  <c r="Q5" i="3"/>
  <c r="Q6" i="3" s="1"/>
  <c r="M45" i="3"/>
  <c r="U32" i="3"/>
  <c r="U33" i="3" s="1"/>
  <c r="O21" i="3"/>
  <c r="O7" i="3"/>
  <c r="P19" i="3"/>
  <c r="P21" i="3" s="1"/>
  <c r="F26" i="3"/>
  <c r="N82" i="3"/>
  <c r="N83" i="3" s="1"/>
  <c r="N34" i="2" s="1"/>
  <c r="N64" i="3"/>
  <c r="H11" i="4"/>
  <c r="H12" i="4" s="1"/>
  <c r="U11" i="4"/>
  <c r="U12" i="4" s="1"/>
  <c r="M21" i="3"/>
  <c r="M7" i="3"/>
  <c r="G40" i="3"/>
  <c r="G41" i="3" s="1"/>
  <c r="G32" i="2" s="1"/>
  <c r="G26" i="3"/>
  <c r="I5" i="3"/>
  <c r="I6" i="3" s="1"/>
  <c r="V7" i="3"/>
  <c r="H32" i="3"/>
  <c r="H33" i="3" s="1"/>
  <c r="L32" i="3"/>
  <c r="L33" i="3" s="1"/>
  <c r="T32" i="3"/>
  <c r="T33" i="3" s="1"/>
  <c r="O26" i="3"/>
  <c r="N59" i="3"/>
  <c r="N60" i="3" s="1"/>
  <c r="N33" i="2" s="1"/>
  <c r="N45" i="3"/>
  <c r="J32" i="3"/>
  <c r="J33" i="3" s="1"/>
  <c r="S59" i="3"/>
  <c r="S60" i="3" s="1"/>
  <c r="S33" i="2" s="1"/>
  <c r="S45" i="3"/>
  <c r="L64" i="3"/>
  <c r="L82" i="3"/>
  <c r="L83" i="3" s="1"/>
  <c r="L34" i="2" s="1"/>
  <c r="T19" i="3"/>
  <c r="E19" i="3"/>
  <c r="E21" i="3" s="1"/>
  <c r="V26" i="3"/>
  <c r="M64" i="3"/>
  <c r="V11" i="4"/>
  <c r="V12" i="4" s="1"/>
  <c r="H21" i="3"/>
  <c r="H7" i="3"/>
  <c r="I32" i="3"/>
  <c r="I33" i="3" s="1"/>
  <c r="M26" i="3"/>
  <c r="V32" i="3"/>
  <c r="V33" i="3" s="1"/>
  <c r="U45" i="3"/>
  <c r="U59" i="3"/>
  <c r="U60" i="3" s="1"/>
  <c r="U33" i="2" s="1"/>
  <c r="I59" i="3"/>
  <c r="I60" i="3" s="1"/>
  <c r="I33" i="2" s="1"/>
  <c r="I45" i="3"/>
  <c r="E7" i="3"/>
  <c r="T7" i="3"/>
  <c r="T26" i="3"/>
  <c r="T40" i="3"/>
  <c r="T41" i="3" s="1"/>
  <c r="T32" i="2" s="1"/>
  <c r="J64" i="3"/>
  <c r="J82" i="3"/>
  <c r="J83" i="3" s="1"/>
  <c r="J34" i="2" s="1"/>
  <c r="Q32" i="3"/>
  <c r="Q33" i="3" s="1"/>
  <c r="V59" i="3"/>
  <c r="V60" i="3" s="1"/>
  <c r="V33" i="2" s="1"/>
  <c r="V45" i="3"/>
  <c r="L7" i="3"/>
  <c r="L19" i="3"/>
  <c r="L21" i="3" s="1"/>
  <c r="N26" i="3"/>
  <c r="K32" i="3"/>
  <c r="K33" i="3" s="1"/>
  <c r="M19" i="3"/>
  <c r="L25" i="3"/>
  <c r="J25" i="3"/>
  <c r="S25" i="3"/>
  <c r="K25" i="3"/>
  <c r="K59" i="3"/>
  <c r="K60" i="3" s="1"/>
  <c r="K33" i="2" s="1"/>
  <c r="V82" i="3"/>
  <c r="V83" i="3" s="1"/>
  <c r="V34" i="2" s="1"/>
  <c r="V64" i="3"/>
  <c r="N6" i="3"/>
  <c r="F6" i="3"/>
  <c r="N19" i="3"/>
  <c r="V19" i="3"/>
  <c r="V21" i="3" s="1"/>
  <c r="P25" i="3"/>
  <c r="H25" i="3"/>
  <c r="R5" i="3"/>
  <c r="R6" i="3" s="1"/>
  <c r="K13" i="3"/>
  <c r="K14" i="3" s="1"/>
  <c r="K15" i="3" s="1"/>
  <c r="J18" i="3"/>
  <c r="J19" i="3" s="1"/>
  <c r="R18" i="3"/>
  <c r="R19" i="3" s="1"/>
  <c r="F38" i="3"/>
  <c r="F39" i="3" s="1"/>
  <c r="J44" i="3"/>
  <c r="K45" i="3"/>
  <c r="T59" i="3"/>
  <c r="T60" i="3" s="1"/>
  <c r="T33" i="2" s="1"/>
  <c r="G63" i="3"/>
  <c r="O63" i="3"/>
  <c r="S63" i="3"/>
  <c r="J18" i="4"/>
  <c r="J19" i="4" s="1"/>
  <c r="R18" i="4"/>
  <c r="R19" i="4" s="1"/>
  <c r="F18" i="4"/>
  <c r="F19" i="4" s="1"/>
  <c r="N18" i="4"/>
  <c r="N19" i="4" s="1"/>
  <c r="V18" i="4"/>
  <c r="V19" i="4" s="1"/>
  <c r="G52" i="4"/>
  <c r="G32" i="4"/>
  <c r="F59" i="3"/>
  <c r="F60" i="3" s="1"/>
  <c r="F33" i="2" s="1"/>
  <c r="F45" i="3"/>
  <c r="H63" i="3"/>
  <c r="P63" i="3"/>
  <c r="T63" i="3"/>
  <c r="P26" i="4"/>
  <c r="E18" i="4"/>
  <c r="E19" i="4" s="1"/>
  <c r="P18" i="4"/>
  <c r="P19" i="4" s="1"/>
  <c r="U24" i="4"/>
  <c r="U25" i="4" s="1"/>
  <c r="L24" i="4"/>
  <c r="L25" i="4" s="1"/>
  <c r="T24" i="4"/>
  <c r="T25" i="4" s="1"/>
  <c r="H24" i="4"/>
  <c r="H25" i="4" s="1"/>
  <c r="E32" i="4"/>
  <c r="Q52" i="4"/>
  <c r="Q32" i="4"/>
  <c r="H19" i="3"/>
  <c r="E25" i="3"/>
  <c r="Q25" i="3"/>
  <c r="O32" i="3"/>
  <c r="O33" i="3" s="1"/>
  <c r="H38" i="3"/>
  <c r="H39" i="3" s="1"/>
  <c r="P38" i="3"/>
  <c r="P39" i="3" s="1"/>
  <c r="E38" i="3"/>
  <c r="E39" i="3" s="1"/>
  <c r="G45" i="3"/>
  <c r="O59" i="3"/>
  <c r="O60" i="3" s="1"/>
  <c r="O33" i="2" s="1"/>
  <c r="O45" i="3"/>
  <c r="H59" i="3"/>
  <c r="H60" i="3" s="1"/>
  <c r="H33" i="2" s="1"/>
  <c r="U63" i="3"/>
  <c r="Q26" i="4"/>
  <c r="Q6" i="4"/>
  <c r="P6" i="4"/>
  <c r="L18" i="4"/>
  <c r="L19" i="4" s="1"/>
  <c r="N24" i="4"/>
  <c r="N25" i="4" s="1"/>
  <c r="N52" i="4"/>
  <c r="N32" i="4"/>
  <c r="V32" i="4"/>
  <c r="M32" i="3"/>
  <c r="M33" i="3" s="1"/>
  <c r="Q38" i="3"/>
  <c r="Q39" i="3" s="1"/>
  <c r="I38" i="3"/>
  <c r="I39" i="3" s="1"/>
  <c r="E59" i="3"/>
  <c r="E60" i="3" s="1"/>
  <c r="E33" i="2" s="1"/>
  <c r="E45" i="3"/>
  <c r="K63" i="3"/>
  <c r="U6" i="4"/>
  <c r="P11" i="4"/>
  <c r="P12" i="4" s="1"/>
  <c r="F11" i="4"/>
  <c r="F12" i="4" s="1"/>
  <c r="M18" i="4"/>
  <c r="M19" i="4" s="1"/>
  <c r="L46" i="4"/>
  <c r="L47" i="4" s="1"/>
  <c r="P46" i="4"/>
  <c r="P47" i="4" s="1"/>
  <c r="J6" i="4"/>
  <c r="Q11" i="4"/>
  <c r="Q12" i="4" s="1"/>
  <c r="M11" i="4"/>
  <c r="M12" i="4" s="1"/>
  <c r="G11" i="4"/>
  <c r="G12" i="4" s="1"/>
  <c r="S24" i="4"/>
  <c r="S25" i="4" s="1"/>
  <c r="E46" i="4"/>
  <c r="E47" i="4" s="1"/>
  <c r="M46" i="4"/>
  <c r="M47" i="4" s="1"/>
  <c r="Q46" i="4"/>
  <c r="Q47" i="4" s="1"/>
  <c r="J5" i="3"/>
  <c r="J6" i="3" s="1"/>
  <c r="I25" i="3"/>
  <c r="R25" i="3"/>
  <c r="G50" i="3"/>
  <c r="G51" i="3" s="1"/>
  <c r="G52" i="3" s="1"/>
  <c r="T14" i="3"/>
  <c r="T15" i="3" s="1"/>
  <c r="F32" i="3"/>
  <c r="F33" i="3" s="1"/>
  <c r="N32" i="3"/>
  <c r="N33" i="3" s="1"/>
  <c r="L51" i="3"/>
  <c r="L52" i="3" s="1"/>
  <c r="O6" i="4"/>
  <c r="T5" i="4"/>
  <c r="K5" i="4"/>
  <c r="I5" i="4"/>
  <c r="J11" i="4"/>
  <c r="J12" i="4" s="1"/>
  <c r="N11" i="4"/>
  <c r="N12" i="4" s="1"/>
  <c r="U18" i="4"/>
  <c r="U19" i="4" s="1"/>
  <c r="F32" i="4"/>
  <c r="N46" i="4"/>
  <c r="N47" i="4" s="1"/>
  <c r="G6" i="3"/>
  <c r="F19" i="3"/>
  <c r="P45" i="3"/>
  <c r="P59" i="3"/>
  <c r="P60" i="3" s="1"/>
  <c r="P33" i="2" s="1"/>
  <c r="S5" i="3"/>
  <c r="S6" i="3" s="1"/>
  <c r="E32" i="3"/>
  <c r="E33" i="3" s="1"/>
  <c r="U25" i="3"/>
  <c r="L44" i="3"/>
  <c r="M51" i="3"/>
  <c r="M52" i="3" s="1"/>
  <c r="R59" i="3"/>
  <c r="R60" i="3" s="1"/>
  <c r="R33" i="2" s="1"/>
  <c r="E63" i="3"/>
  <c r="H69" i="3"/>
  <c r="H70" i="3" s="1"/>
  <c r="L69" i="3"/>
  <c r="L70" i="3" s="1"/>
  <c r="L80" i="3"/>
  <c r="L81" i="3" s="1"/>
  <c r="E80" i="3"/>
  <c r="E81" i="3" s="1"/>
  <c r="L5" i="4"/>
  <c r="R5" i="4"/>
  <c r="K11" i="4"/>
  <c r="K12" i="4" s="1"/>
  <c r="O11" i="4"/>
  <c r="O12" i="4" s="1"/>
  <c r="H32" i="4"/>
  <c r="K5" i="3"/>
  <c r="K6" i="3" s="1"/>
  <c r="Q44" i="3"/>
  <c r="E51" i="3"/>
  <c r="E52" i="3" s="1"/>
  <c r="U51" i="3"/>
  <c r="U52" i="3" s="1"/>
  <c r="E69" i="3"/>
  <c r="E70" i="3" s="1"/>
  <c r="J13" i="3"/>
  <c r="J14" i="3" s="1"/>
  <c r="J15" i="3" s="1"/>
  <c r="R13" i="3"/>
  <c r="R14" i="3" s="1"/>
  <c r="R15" i="3" s="1"/>
  <c r="I18" i="3"/>
  <c r="I19" i="3" s="1"/>
  <c r="Q18" i="3"/>
  <c r="Q19" i="3" s="1"/>
  <c r="P57" i="3"/>
  <c r="P58" i="3" s="1"/>
  <c r="H57" i="3"/>
  <c r="H58" i="3" s="1"/>
  <c r="F63" i="3"/>
  <c r="R63" i="3"/>
  <c r="I69" i="3"/>
  <c r="I70" i="3" s="1"/>
  <c r="M69" i="3"/>
  <c r="M70" i="3" s="1"/>
  <c r="J80" i="3"/>
  <c r="J81" i="3" s="1"/>
  <c r="Q80" i="3"/>
  <c r="Q81" i="3" s="1"/>
  <c r="F5" i="4"/>
  <c r="N5" i="4"/>
  <c r="V5" i="4"/>
  <c r="M5" i="4"/>
  <c r="E6" i="4"/>
  <c r="I18" i="4"/>
  <c r="I19" i="4" s="1"/>
  <c r="J24" i="4"/>
  <c r="J25" i="4" s="1"/>
  <c r="L32" i="4"/>
  <c r="I63" i="3"/>
  <c r="G17" i="4"/>
  <c r="G18" i="4" s="1"/>
  <c r="G19" i="4" s="1"/>
  <c r="P24" i="4"/>
  <c r="P25" i="4" s="1"/>
  <c r="E24" i="4"/>
  <c r="E25" i="4" s="1"/>
  <c r="K76" i="4"/>
  <c r="K77" i="4" s="1"/>
  <c r="K40" i="2" s="1"/>
  <c r="K60" i="4"/>
  <c r="S60" i="4"/>
  <c r="G76" i="4"/>
  <c r="G77" i="4" s="1"/>
  <c r="G40" i="2" s="1"/>
  <c r="G60" i="4"/>
  <c r="O76" i="4"/>
  <c r="O77" i="4" s="1"/>
  <c r="O40" i="2" s="1"/>
  <c r="O60" i="4"/>
  <c r="T46" i="4"/>
  <c r="T47" i="4" s="1"/>
  <c r="H46" i="4"/>
  <c r="H47" i="4" s="1"/>
  <c r="F46" i="4"/>
  <c r="F47" i="4" s="1"/>
  <c r="L60" i="4"/>
  <c r="U46" i="4"/>
  <c r="U47" i="4" s="1"/>
  <c r="I46" i="4"/>
  <c r="I47" i="4" s="1"/>
  <c r="G46" i="4"/>
  <c r="G47" i="4" s="1"/>
  <c r="R24" i="4"/>
  <c r="R25" i="4" s="1"/>
  <c r="M32" i="4"/>
  <c r="U32" i="4"/>
  <c r="O46" i="4"/>
  <c r="O47" i="4" s="1"/>
  <c r="S46" i="4"/>
  <c r="S47" i="4" s="1"/>
  <c r="T18" i="4"/>
  <c r="T19" i="4" s="1"/>
  <c r="H18" i="4"/>
  <c r="H19" i="4" s="1"/>
  <c r="M24" i="4"/>
  <c r="M25" i="4" s="1"/>
  <c r="R46" i="4"/>
  <c r="R47" i="4" s="1"/>
  <c r="H60" i="4"/>
  <c r="P60" i="4"/>
  <c r="J37" i="3"/>
  <c r="J38" i="3" s="1"/>
  <c r="J39" i="3" s="1"/>
  <c r="R37" i="3"/>
  <c r="R38" i="3" s="1"/>
  <c r="R39" i="3" s="1"/>
  <c r="I56" i="3"/>
  <c r="I57" i="3" s="1"/>
  <c r="I58" i="3" s="1"/>
  <c r="Q56" i="3"/>
  <c r="Q57" i="3" s="1"/>
  <c r="Q58" i="3" s="1"/>
  <c r="J68" i="3"/>
  <c r="J69" i="3" s="1"/>
  <c r="J70" i="3" s="1"/>
  <c r="R68" i="3"/>
  <c r="R69" i="3" s="1"/>
  <c r="R70" i="3" s="1"/>
  <c r="H79" i="3"/>
  <c r="H80" i="3" s="1"/>
  <c r="H81" i="3" s="1"/>
  <c r="P79" i="3"/>
  <c r="P80" i="3" s="1"/>
  <c r="P81" i="3" s="1"/>
  <c r="M80" i="3"/>
  <c r="M81" i="3" s="1"/>
  <c r="S5" i="4"/>
  <c r="D10" i="4"/>
  <c r="L10" i="4"/>
  <c r="L11" i="4" s="1"/>
  <c r="L12" i="4" s="1"/>
  <c r="T10" i="4"/>
  <c r="T11" i="4" s="1"/>
  <c r="T12" i="4" s="1"/>
  <c r="F24" i="4"/>
  <c r="F25" i="4" s="1"/>
  <c r="V24" i="4"/>
  <c r="V25" i="4" s="1"/>
  <c r="P52" i="4"/>
  <c r="I59" i="4"/>
  <c r="Q59" i="4"/>
  <c r="E59" i="4"/>
  <c r="M59" i="4"/>
  <c r="U59" i="4"/>
  <c r="Q63" i="3"/>
  <c r="G24" i="4"/>
  <c r="G25" i="4" s="1"/>
  <c r="O24" i="4"/>
  <c r="O25" i="4" s="1"/>
  <c r="D52" i="4"/>
  <c r="D101" i="4" s="1"/>
  <c r="O32" i="4"/>
  <c r="J59" i="4"/>
  <c r="R59" i="4"/>
  <c r="I31" i="4"/>
  <c r="E36" i="4"/>
  <c r="E37" i="4" s="1"/>
  <c r="E38" i="4" s="1"/>
  <c r="M36" i="4"/>
  <c r="M37" i="4" s="1"/>
  <c r="M38" i="4" s="1"/>
  <c r="U36" i="4"/>
  <c r="U37" i="4" s="1"/>
  <c r="U38" i="4" s="1"/>
  <c r="J50" i="4"/>
  <c r="J51" i="4" s="1"/>
  <c r="R50" i="4"/>
  <c r="R51" i="4" s="1"/>
  <c r="K63" i="4"/>
  <c r="K64" i="4" s="1"/>
  <c r="S63" i="4"/>
  <c r="S64" i="4" s="1"/>
  <c r="M63" i="4"/>
  <c r="M64" i="4" s="1"/>
  <c r="T82" i="4"/>
  <c r="G82" i="4"/>
  <c r="G98" i="4"/>
  <c r="G99" i="4" s="1"/>
  <c r="G41" i="2" s="1"/>
  <c r="S82" i="4"/>
  <c r="T63" i="4"/>
  <c r="T64" i="4" s="1"/>
  <c r="I63" i="4"/>
  <c r="I64" i="4" s="1"/>
  <c r="V46" i="4"/>
  <c r="V47" i="4" s="1"/>
  <c r="J46" i="4"/>
  <c r="J47" i="4" s="1"/>
  <c r="T58" i="4"/>
  <c r="T59" i="4" s="1"/>
  <c r="H63" i="4"/>
  <c r="H64" i="4" s="1"/>
  <c r="E63" i="4"/>
  <c r="E64" i="4" s="1"/>
  <c r="I74" i="4"/>
  <c r="I75" i="4" s="1"/>
  <c r="K30" i="4"/>
  <c r="K31" i="4" s="1"/>
  <c r="S30" i="4"/>
  <c r="S31" i="4" s="1"/>
  <c r="K46" i="4"/>
  <c r="K47" i="4" s="1"/>
  <c r="J63" i="4"/>
  <c r="J64" i="4" s="1"/>
  <c r="M74" i="4"/>
  <c r="M75" i="4" s="1"/>
  <c r="T31" i="4"/>
  <c r="L37" i="4"/>
  <c r="L38" i="4" s="1"/>
  <c r="I50" i="4"/>
  <c r="I51" i="4" s="1"/>
  <c r="L63" i="4"/>
  <c r="L64" i="4" s="1"/>
  <c r="Q74" i="4"/>
  <c r="Q75" i="4" s="1"/>
  <c r="J74" i="4"/>
  <c r="J75" i="4" s="1"/>
  <c r="U74" i="4"/>
  <c r="U75" i="4" s="1"/>
  <c r="E74" i="4"/>
  <c r="E75" i="4" s="1"/>
  <c r="R74" i="4"/>
  <c r="R75" i="4" s="1"/>
  <c r="L74" i="4"/>
  <c r="L75" i="4" s="1"/>
  <c r="T74" i="4"/>
  <c r="T75" i="4" s="1"/>
  <c r="K74" i="4"/>
  <c r="K75" i="4" s="1"/>
  <c r="H74" i="4"/>
  <c r="H75" i="4" s="1"/>
  <c r="V74" i="4"/>
  <c r="V75" i="4" s="1"/>
  <c r="O82" i="4"/>
  <c r="O98" i="4"/>
  <c r="O99" i="4" s="1"/>
  <c r="O41" i="2" s="1"/>
  <c r="H82" i="4"/>
  <c r="P82" i="4"/>
  <c r="K82" i="4"/>
  <c r="E86" i="4"/>
  <c r="E87" i="4" s="1"/>
  <c r="L86" i="4"/>
  <c r="L87" i="4" s="1"/>
  <c r="T86" i="4"/>
  <c r="T87" i="4" s="1"/>
  <c r="F86" i="4"/>
  <c r="F87" i="4" s="1"/>
  <c r="D98" i="4"/>
  <c r="U86" i="4"/>
  <c r="U87" i="4" s="1"/>
  <c r="I86" i="4"/>
  <c r="I87" i="4" s="1"/>
  <c r="Q86" i="4"/>
  <c r="Q87" i="4" s="1"/>
  <c r="N74" i="4"/>
  <c r="N75" i="4" s="1"/>
  <c r="F81" i="4"/>
  <c r="N86" i="4"/>
  <c r="N87" i="4" s="1"/>
  <c r="P74" i="4"/>
  <c r="P75" i="4" s="1"/>
  <c r="V86" i="4"/>
  <c r="V87" i="4" s="1"/>
  <c r="I23" i="4"/>
  <c r="I24" i="4" s="1"/>
  <c r="I25" i="4" s="1"/>
  <c r="Q23" i="4"/>
  <c r="Q24" i="4" s="1"/>
  <c r="Q25" i="4" s="1"/>
  <c r="F58" i="4"/>
  <c r="F59" i="4" s="1"/>
  <c r="N58" i="4"/>
  <c r="N59" i="4" s="1"/>
  <c r="V58" i="4"/>
  <c r="V59" i="4" s="1"/>
  <c r="E81" i="4"/>
  <c r="M81" i="4"/>
  <c r="U81" i="4"/>
  <c r="I81" i="4"/>
  <c r="Q81" i="4"/>
  <c r="N81" i="4"/>
  <c r="H85" i="4"/>
  <c r="H86" i="4" s="1"/>
  <c r="H87" i="4" s="1"/>
  <c r="P85" i="4"/>
  <c r="P86" i="4" s="1"/>
  <c r="P87" i="4" s="1"/>
  <c r="K92" i="4"/>
  <c r="K93" i="4" s="1"/>
  <c r="S92" i="4"/>
  <c r="S93" i="4" s="1"/>
  <c r="V96" i="4"/>
  <c r="V97" i="4" s="1"/>
  <c r="J30" i="4"/>
  <c r="J31" i="4" s="1"/>
  <c r="R30" i="4"/>
  <c r="R31" i="4" s="1"/>
  <c r="L50" i="4"/>
  <c r="L51" i="4" s="1"/>
  <c r="H69" i="4"/>
  <c r="H70" i="4" s="1"/>
  <c r="H71" i="4" s="1"/>
  <c r="P69" i="4"/>
  <c r="P70" i="4" s="1"/>
  <c r="P71" i="4" s="1"/>
  <c r="V81" i="4"/>
  <c r="L92" i="4"/>
  <c r="L93" i="4" s="1"/>
  <c r="T92" i="4"/>
  <c r="T93" i="4" s="1"/>
  <c r="I92" i="4"/>
  <c r="I93" i="4" s="1"/>
  <c r="L96" i="4"/>
  <c r="L97" i="4" s="1"/>
  <c r="F74" i="4"/>
  <c r="F75" i="4" s="1"/>
  <c r="J81" i="4"/>
  <c r="R81" i="4"/>
  <c r="G86" i="4"/>
  <c r="G87" i="4" s="1"/>
  <c r="O86" i="4"/>
  <c r="O87" i="4" s="1"/>
  <c r="H91" i="4"/>
  <c r="H92" i="4" s="1"/>
  <c r="H93" i="4" s="1"/>
  <c r="P91" i="4"/>
  <c r="P92" i="4" s="1"/>
  <c r="P93" i="4" s="1"/>
  <c r="Q92" i="4"/>
  <c r="Q93" i="4" s="1"/>
  <c r="K96" i="4"/>
  <c r="K97" i="4" s="1"/>
  <c r="S96" i="4"/>
  <c r="S97" i="4" s="1"/>
  <c r="N96" i="4"/>
  <c r="N97" i="4" s="1"/>
  <c r="V22" i="3" l="1"/>
  <c r="V31" i="2" s="1"/>
  <c r="E22" i="3"/>
  <c r="E31" i="2" s="1"/>
  <c r="P22" i="3"/>
  <c r="P31" i="2" s="1"/>
  <c r="L22" i="3"/>
  <c r="L31" i="2" s="1"/>
  <c r="R98" i="4"/>
  <c r="R99" i="4" s="1"/>
  <c r="R41" i="2" s="1"/>
  <c r="R82" i="4"/>
  <c r="F82" i="4"/>
  <c r="F98" i="4"/>
  <c r="F99" i="4" s="1"/>
  <c r="F41" i="2" s="1"/>
  <c r="Q53" i="4"/>
  <c r="Q39" i="2" s="1"/>
  <c r="V82" i="4"/>
  <c r="V98" i="4"/>
  <c r="V99" i="4" s="1"/>
  <c r="V41" i="2" s="1"/>
  <c r="E82" i="4"/>
  <c r="E98" i="4"/>
  <c r="E99" i="4" s="1"/>
  <c r="E41" i="2" s="1"/>
  <c r="H98" i="4"/>
  <c r="H99" i="4" s="1"/>
  <c r="H41" i="2" s="1"/>
  <c r="S98" i="4"/>
  <c r="S99" i="4" s="1"/>
  <c r="S41" i="2" s="1"/>
  <c r="Q60" i="4"/>
  <c r="Q76" i="4"/>
  <c r="Q77" i="4" s="1"/>
  <c r="Q40" i="2" s="1"/>
  <c r="S26" i="4"/>
  <c r="S6" i="4"/>
  <c r="M52" i="4"/>
  <c r="M53" i="4" s="1"/>
  <c r="M39" i="2" s="1"/>
  <c r="H52" i="4"/>
  <c r="H53" i="4" s="1"/>
  <c r="H39" i="2" s="1"/>
  <c r="S21" i="3"/>
  <c r="S7" i="3"/>
  <c r="J26" i="4"/>
  <c r="G26" i="4"/>
  <c r="V52" i="4"/>
  <c r="V53" i="4" s="1"/>
  <c r="V39" i="2" s="1"/>
  <c r="O82" i="3"/>
  <c r="O83" i="3" s="1"/>
  <c r="O34" i="2" s="1"/>
  <c r="O64" i="3"/>
  <c r="M59" i="3"/>
  <c r="M60" i="3" s="1"/>
  <c r="M33" i="2" s="1"/>
  <c r="G82" i="3"/>
  <c r="G83" i="3" s="1"/>
  <c r="G34" i="2" s="1"/>
  <c r="G64" i="3"/>
  <c r="R7" i="3"/>
  <c r="R21" i="3"/>
  <c r="Q7" i="3"/>
  <c r="Q21" i="3"/>
  <c r="N60" i="4"/>
  <c r="N76" i="4"/>
  <c r="N77" i="4" s="1"/>
  <c r="N40" i="2" s="1"/>
  <c r="H22" i="3"/>
  <c r="H31" i="2" s="1"/>
  <c r="F40" i="3"/>
  <c r="F41" i="3" s="1"/>
  <c r="F32" i="2" s="1"/>
  <c r="H26" i="4"/>
  <c r="T98" i="4"/>
  <c r="T99" i="4" s="1"/>
  <c r="T41" i="2" s="1"/>
  <c r="T82" i="3"/>
  <c r="T83" i="3" s="1"/>
  <c r="T34" i="2" s="1"/>
  <c r="T64" i="3"/>
  <c r="K26" i="3"/>
  <c r="K40" i="3"/>
  <c r="K41" i="3" s="1"/>
  <c r="K32" i="2" s="1"/>
  <c r="M22" i="3"/>
  <c r="M31" i="2" s="1"/>
  <c r="V76" i="4"/>
  <c r="V77" i="4" s="1"/>
  <c r="V40" i="2" s="1"/>
  <c r="V60" i="4"/>
  <c r="N53" i="4"/>
  <c r="N39" i="2" s="1"/>
  <c r="N40" i="3"/>
  <c r="N41" i="3" s="1"/>
  <c r="N32" i="2" s="1"/>
  <c r="N82" i="4"/>
  <c r="N98" i="4"/>
  <c r="N99" i="4" s="1"/>
  <c r="N41" i="2" s="1"/>
  <c r="U82" i="3"/>
  <c r="U83" i="3" s="1"/>
  <c r="U34" i="2" s="1"/>
  <c r="U64" i="3"/>
  <c r="R32" i="4"/>
  <c r="R52" i="4"/>
  <c r="R53" i="4" s="1"/>
  <c r="R39" i="2" s="1"/>
  <c r="Q98" i="4"/>
  <c r="Q99" i="4" s="1"/>
  <c r="Q41" i="2" s="1"/>
  <c r="Q82" i="4"/>
  <c r="H76" i="4"/>
  <c r="H77" i="4" s="1"/>
  <c r="H40" i="2" s="1"/>
  <c r="F82" i="3"/>
  <c r="F83" i="3" s="1"/>
  <c r="F34" i="2" s="1"/>
  <c r="F64" i="3"/>
  <c r="G21" i="3"/>
  <c r="G7" i="3"/>
  <c r="S26" i="3"/>
  <c r="S40" i="3"/>
  <c r="S41" i="3" s="1"/>
  <c r="S32" i="2" s="1"/>
  <c r="I98" i="4"/>
  <c r="I99" i="4" s="1"/>
  <c r="I41" i="2" s="1"/>
  <c r="I82" i="4"/>
  <c r="I32" i="4"/>
  <c r="I52" i="4"/>
  <c r="I53" i="4" s="1"/>
  <c r="I39" i="2" s="1"/>
  <c r="L6" i="4"/>
  <c r="L26" i="4"/>
  <c r="I60" i="4"/>
  <c r="I76" i="4"/>
  <c r="I77" i="4" s="1"/>
  <c r="I40" i="2" s="1"/>
  <c r="G53" i="4"/>
  <c r="G39" i="2" s="1"/>
  <c r="J98" i="4"/>
  <c r="J99" i="4" s="1"/>
  <c r="J41" i="2" s="1"/>
  <c r="J82" i="4"/>
  <c r="T76" i="4"/>
  <c r="T77" i="4" s="1"/>
  <c r="T40" i="2" s="1"/>
  <c r="T60" i="4"/>
  <c r="P53" i="4"/>
  <c r="P39" i="2" s="1"/>
  <c r="E82" i="3"/>
  <c r="E83" i="3" s="1"/>
  <c r="E34" i="2" s="1"/>
  <c r="E64" i="3"/>
  <c r="F76" i="4"/>
  <c r="F77" i="4" s="1"/>
  <c r="F40" i="2" s="1"/>
  <c r="F60" i="4"/>
  <c r="R64" i="3"/>
  <c r="R82" i="3"/>
  <c r="R83" i="3" s="1"/>
  <c r="R34" i="2" s="1"/>
  <c r="I6" i="4"/>
  <c r="E52" i="4"/>
  <c r="E53" i="4" s="1"/>
  <c r="E39" i="2" s="1"/>
  <c r="P40" i="3"/>
  <c r="P41" i="3" s="1"/>
  <c r="P32" i="2" s="1"/>
  <c r="P26" i="3"/>
  <c r="Q64" i="3"/>
  <c r="Q82" i="3"/>
  <c r="Q83" i="3" s="1"/>
  <c r="Q34" i="2" s="1"/>
  <c r="V26" i="4"/>
  <c r="V6" i="4"/>
  <c r="R6" i="4"/>
  <c r="P82" i="3"/>
  <c r="P83" i="3" s="1"/>
  <c r="P34" i="2" s="1"/>
  <c r="P64" i="3"/>
  <c r="K98" i="4"/>
  <c r="K99" i="4" s="1"/>
  <c r="K41" i="2" s="1"/>
  <c r="T52" i="4"/>
  <c r="T53" i="4" s="1"/>
  <c r="T39" i="2" s="1"/>
  <c r="T32" i="4"/>
  <c r="K64" i="3"/>
  <c r="K82" i="3"/>
  <c r="K83" i="3" s="1"/>
  <c r="K34" i="2" s="1"/>
  <c r="Q27" i="4"/>
  <c r="Q38" i="2" s="1"/>
  <c r="P101" i="4"/>
  <c r="P102" i="4" s="1"/>
  <c r="P42" i="2" s="1"/>
  <c r="P27" i="4"/>
  <c r="P38" i="2" s="1"/>
  <c r="H26" i="3"/>
  <c r="H40" i="3"/>
  <c r="H41" i="3" s="1"/>
  <c r="H32" i="2" s="1"/>
  <c r="L98" i="4"/>
  <c r="L99" i="4" s="1"/>
  <c r="L41" i="2" s="1"/>
  <c r="P76" i="4"/>
  <c r="P77" i="4" s="1"/>
  <c r="P40" i="2" s="1"/>
  <c r="M26" i="4"/>
  <c r="M6" i="4"/>
  <c r="K6" i="4"/>
  <c r="K26" i="4"/>
  <c r="J45" i="3"/>
  <c r="J59" i="3"/>
  <c r="J60" i="3" s="1"/>
  <c r="J33" i="2" s="1"/>
  <c r="M82" i="3"/>
  <c r="M83" i="3" s="1"/>
  <c r="M34" i="2" s="1"/>
  <c r="J32" i="4"/>
  <c r="J52" i="4"/>
  <c r="J53" i="4" s="1"/>
  <c r="J39" i="2" s="1"/>
  <c r="S32" i="4"/>
  <c r="S52" i="4"/>
  <c r="S53" i="4" s="1"/>
  <c r="S39" i="2" s="1"/>
  <c r="U76" i="4"/>
  <c r="U77" i="4" s="1"/>
  <c r="U40" i="2" s="1"/>
  <c r="U60" i="4"/>
  <c r="L76" i="4"/>
  <c r="L77" i="4" s="1"/>
  <c r="L40" i="2" s="1"/>
  <c r="I64" i="3"/>
  <c r="I82" i="3"/>
  <c r="I83" i="3" s="1"/>
  <c r="I34" i="2" s="1"/>
  <c r="N26" i="4"/>
  <c r="N6" i="4"/>
  <c r="L59" i="3"/>
  <c r="L60" i="3" s="1"/>
  <c r="L33" i="2" s="1"/>
  <c r="L45" i="3"/>
  <c r="T26" i="4"/>
  <c r="T6" i="4"/>
  <c r="R40" i="3"/>
  <c r="R41" i="3" s="1"/>
  <c r="R32" i="2" s="1"/>
  <c r="R26" i="3"/>
  <c r="Q26" i="3"/>
  <c r="Q40" i="3"/>
  <c r="Q41" i="3" s="1"/>
  <c r="Q32" i="2" s="1"/>
  <c r="H82" i="3"/>
  <c r="H83" i="3" s="1"/>
  <c r="H34" i="2" s="1"/>
  <c r="H64" i="3"/>
  <c r="J40" i="3"/>
  <c r="J41" i="3" s="1"/>
  <c r="J32" i="2" s="1"/>
  <c r="J26" i="3"/>
  <c r="O22" i="3"/>
  <c r="O31" i="2" s="1"/>
  <c r="U22" i="3"/>
  <c r="U31" i="2" s="1"/>
  <c r="U82" i="4"/>
  <c r="U98" i="4"/>
  <c r="U99" i="4" s="1"/>
  <c r="U41" i="2" s="1"/>
  <c r="P98" i="4"/>
  <c r="P99" i="4" s="1"/>
  <c r="P41" i="2" s="1"/>
  <c r="K52" i="4"/>
  <c r="K53" i="4" s="1"/>
  <c r="K39" i="2" s="1"/>
  <c r="K32" i="4"/>
  <c r="R76" i="4"/>
  <c r="R77" i="4" s="1"/>
  <c r="R40" i="2" s="1"/>
  <c r="R60" i="4"/>
  <c r="M76" i="4"/>
  <c r="M77" i="4" s="1"/>
  <c r="M40" i="2" s="1"/>
  <c r="M60" i="4"/>
  <c r="U52" i="4"/>
  <c r="U53" i="4" s="1"/>
  <c r="U39" i="2" s="1"/>
  <c r="L52" i="4"/>
  <c r="L53" i="4" s="1"/>
  <c r="L39" i="2" s="1"/>
  <c r="F26" i="4"/>
  <c r="F6" i="4"/>
  <c r="Q59" i="3"/>
  <c r="Q60" i="3" s="1"/>
  <c r="Q33" i="2" s="1"/>
  <c r="Q45" i="3"/>
  <c r="U26" i="3"/>
  <c r="U40" i="3"/>
  <c r="U41" i="3" s="1"/>
  <c r="U32" i="2" s="1"/>
  <c r="I26" i="3"/>
  <c r="I40" i="3"/>
  <c r="I41" i="3" s="1"/>
  <c r="I32" i="2" s="1"/>
  <c r="E40" i="3"/>
  <c r="E41" i="3" s="1"/>
  <c r="E32" i="2" s="1"/>
  <c r="E26" i="3"/>
  <c r="F7" i="3"/>
  <c r="F21" i="3"/>
  <c r="L40" i="3"/>
  <c r="L41" i="3" s="1"/>
  <c r="L32" i="2" s="1"/>
  <c r="L26" i="3"/>
  <c r="T21" i="3"/>
  <c r="V40" i="3"/>
  <c r="V41" i="3" s="1"/>
  <c r="V32" i="2" s="1"/>
  <c r="O40" i="3"/>
  <c r="O41" i="3" s="1"/>
  <c r="O32" i="2" s="1"/>
  <c r="M82" i="4"/>
  <c r="M98" i="4"/>
  <c r="M99" i="4" s="1"/>
  <c r="M41" i="2" s="1"/>
  <c r="J76" i="4"/>
  <c r="J77" i="4" s="1"/>
  <c r="J40" i="2" s="1"/>
  <c r="J60" i="4"/>
  <c r="E76" i="4"/>
  <c r="E77" i="4" s="1"/>
  <c r="E40" i="2" s="1"/>
  <c r="E60" i="4"/>
  <c r="S11" i="4"/>
  <c r="S12" i="4" s="1"/>
  <c r="R11" i="4"/>
  <c r="R12" i="4" s="1"/>
  <c r="E11" i="4"/>
  <c r="O52" i="4"/>
  <c r="O53" i="4" s="1"/>
  <c r="O39" i="2" s="1"/>
  <c r="S76" i="4"/>
  <c r="S77" i="4" s="1"/>
  <c r="S40" i="2" s="1"/>
  <c r="K21" i="3"/>
  <c r="K7" i="3"/>
  <c r="F52" i="4"/>
  <c r="F53" i="4" s="1"/>
  <c r="F39" i="2" s="1"/>
  <c r="O26" i="4"/>
  <c r="J21" i="3"/>
  <c r="J7" i="3"/>
  <c r="I11" i="4"/>
  <c r="I12" i="4" s="1"/>
  <c r="U26" i="4"/>
  <c r="G59" i="3"/>
  <c r="G60" i="3" s="1"/>
  <c r="G33" i="2" s="1"/>
  <c r="S82" i="3"/>
  <c r="S83" i="3" s="1"/>
  <c r="S34" i="2" s="1"/>
  <c r="S64" i="3"/>
  <c r="N7" i="3"/>
  <c r="N21" i="3"/>
  <c r="M40" i="3"/>
  <c r="M41" i="3" s="1"/>
  <c r="M32" i="2" s="1"/>
  <c r="I7" i="3"/>
  <c r="I21" i="3"/>
  <c r="S101" i="4" l="1"/>
  <c r="S102" i="4" s="1"/>
  <c r="S42" i="2" s="1"/>
  <c r="S27" i="4"/>
  <c r="S38" i="2" s="1"/>
  <c r="I86" i="3"/>
  <c r="I22" i="3"/>
  <c r="I31" i="2" s="1"/>
  <c r="F86" i="3"/>
  <c r="F22" i="3"/>
  <c r="F31" i="2" s="1"/>
  <c r="R26" i="4"/>
  <c r="L101" i="4"/>
  <c r="L102" i="4" s="1"/>
  <c r="L42" i="2" s="1"/>
  <c r="L27" i="4"/>
  <c r="L38" i="2" s="1"/>
  <c r="H101" i="4"/>
  <c r="H102" i="4" s="1"/>
  <c r="H42" i="2" s="1"/>
  <c r="H27" i="4"/>
  <c r="H38" i="2" s="1"/>
  <c r="R86" i="3"/>
  <c r="R22" i="3"/>
  <c r="R31" i="2" s="1"/>
  <c r="G27" i="4"/>
  <c r="G38" i="2" s="1"/>
  <c r="G101" i="4"/>
  <c r="G102" i="4" s="1"/>
  <c r="G42" i="2" s="1"/>
  <c r="P86" i="3"/>
  <c r="J101" i="4"/>
  <c r="J102" i="4" s="1"/>
  <c r="J42" i="2" s="1"/>
  <c r="J27" i="4"/>
  <c r="J38" i="2" s="1"/>
  <c r="E86" i="3"/>
  <c r="N101" i="4"/>
  <c r="N102" i="4" s="1"/>
  <c r="N42" i="2" s="1"/>
  <c r="N27" i="4"/>
  <c r="N38" i="2" s="1"/>
  <c r="K86" i="3"/>
  <c r="K22" i="3"/>
  <c r="K31" i="2" s="1"/>
  <c r="L86" i="3"/>
  <c r="Q101" i="4"/>
  <c r="Q102" i="4" s="1"/>
  <c r="Q42" i="2" s="1"/>
  <c r="E12" i="4"/>
  <c r="E26" i="4"/>
  <c r="O86" i="3"/>
  <c r="I26" i="4"/>
  <c r="G86" i="3"/>
  <c r="G22" i="3"/>
  <c r="G31" i="2" s="1"/>
  <c r="N86" i="3"/>
  <c r="N22" i="3"/>
  <c r="N31" i="2" s="1"/>
  <c r="V101" i="4"/>
  <c r="V102" i="4" s="1"/>
  <c r="V42" i="2" s="1"/>
  <c r="V27" i="4"/>
  <c r="V38" i="2" s="1"/>
  <c r="O27" i="4"/>
  <c r="O38" i="2" s="1"/>
  <c r="O101" i="4"/>
  <c r="O102" i="4" s="1"/>
  <c r="O42" i="2" s="1"/>
  <c r="T101" i="4"/>
  <c r="T102" i="4" s="1"/>
  <c r="T42" i="2" s="1"/>
  <c r="T27" i="4"/>
  <c r="T38" i="2" s="1"/>
  <c r="H86" i="3"/>
  <c r="S22" i="3"/>
  <c r="S31" i="2" s="1"/>
  <c r="S86" i="3"/>
  <c r="Q86" i="3"/>
  <c r="Q22" i="3"/>
  <c r="Q31" i="2" s="1"/>
  <c r="U101" i="4"/>
  <c r="U102" i="4" s="1"/>
  <c r="U42" i="2" s="1"/>
  <c r="U27" i="4"/>
  <c r="U38" i="2" s="1"/>
  <c r="U86" i="3"/>
  <c r="M101" i="4"/>
  <c r="M102" i="4" s="1"/>
  <c r="M42" i="2" s="1"/>
  <c r="M27" i="4"/>
  <c r="M38" i="2" s="1"/>
  <c r="J86" i="3"/>
  <c r="J22" i="3"/>
  <c r="J31" i="2" s="1"/>
  <c r="F101" i="4"/>
  <c r="F102" i="4" s="1"/>
  <c r="F42" i="2" s="1"/>
  <c r="F27" i="4"/>
  <c r="F38" i="2" s="1"/>
  <c r="M86" i="3"/>
  <c r="T86" i="3"/>
  <c r="T22" i="3"/>
  <c r="T31" i="2" s="1"/>
  <c r="K101" i="4"/>
  <c r="K102" i="4" s="1"/>
  <c r="K42" i="2" s="1"/>
  <c r="K27" i="4"/>
  <c r="K38" i="2" s="1"/>
  <c r="V86" i="3"/>
  <c r="H87" i="3" l="1"/>
  <c r="H35" i="2" s="1"/>
  <c r="H88" i="3"/>
  <c r="H89" i="3" s="1"/>
  <c r="H36" i="2" s="1"/>
  <c r="H44" i="2" s="1"/>
  <c r="U88" i="3"/>
  <c r="U89" i="3" s="1"/>
  <c r="U36" i="2" s="1"/>
  <c r="U44" i="2" s="1"/>
  <c r="U87" i="3"/>
  <c r="U35" i="2" s="1"/>
  <c r="G87" i="3"/>
  <c r="G35" i="2" s="1"/>
  <c r="G88" i="3"/>
  <c r="G89" i="3" s="1"/>
  <c r="G36" i="2" s="1"/>
  <c r="G44" i="2" s="1"/>
  <c r="N87" i="3"/>
  <c r="N35" i="2" s="1"/>
  <c r="N88" i="3"/>
  <c r="N89" i="3" s="1"/>
  <c r="N36" i="2" s="1"/>
  <c r="N44" i="2" s="1"/>
  <c r="L88" i="3"/>
  <c r="L89" i="3" s="1"/>
  <c r="L36" i="2" s="1"/>
  <c r="L44" i="2" s="1"/>
  <c r="L87" i="3"/>
  <c r="L35" i="2" s="1"/>
  <c r="P87" i="3"/>
  <c r="P35" i="2" s="1"/>
  <c r="P88" i="3"/>
  <c r="P89" i="3" s="1"/>
  <c r="P36" i="2" s="1"/>
  <c r="P44" i="2" s="1"/>
  <c r="T88" i="3"/>
  <c r="T89" i="3" s="1"/>
  <c r="T36" i="2" s="1"/>
  <c r="T44" i="2" s="1"/>
  <c r="T87" i="3"/>
  <c r="T35" i="2" s="1"/>
  <c r="R101" i="4"/>
  <c r="R102" i="4" s="1"/>
  <c r="R42" i="2" s="1"/>
  <c r="R27" i="4"/>
  <c r="R38" i="2" s="1"/>
  <c r="M88" i="3"/>
  <c r="M89" i="3" s="1"/>
  <c r="M36" i="2" s="1"/>
  <c r="M44" i="2" s="1"/>
  <c r="M87" i="3"/>
  <c r="M35" i="2" s="1"/>
  <c r="K88" i="3"/>
  <c r="K89" i="3" s="1"/>
  <c r="K36" i="2" s="1"/>
  <c r="K44" i="2" s="1"/>
  <c r="K87" i="3"/>
  <c r="K35" i="2" s="1"/>
  <c r="I101" i="4"/>
  <c r="I102" i="4" s="1"/>
  <c r="I42" i="2" s="1"/>
  <c r="I27" i="4"/>
  <c r="I38" i="2" s="1"/>
  <c r="F87" i="3"/>
  <c r="F35" i="2" s="1"/>
  <c r="F88" i="3"/>
  <c r="F89" i="3" s="1"/>
  <c r="F36" i="2" s="1"/>
  <c r="F44" i="2" s="1"/>
  <c r="O87" i="3"/>
  <c r="O35" i="2" s="1"/>
  <c r="O88" i="3"/>
  <c r="O89" i="3" s="1"/>
  <c r="O36" i="2" s="1"/>
  <c r="O44" i="2" s="1"/>
  <c r="R88" i="3"/>
  <c r="R89" i="3" s="1"/>
  <c r="R36" i="2" s="1"/>
  <c r="R87" i="3"/>
  <c r="R35" i="2" s="1"/>
  <c r="V87" i="3"/>
  <c r="V35" i="2" s="1"/>
  <c r="V88" i="3"/>
  <c r="V89" i="3" s="1"/>
  <c r="V36" i="2" s="1"/>
  <c r="V44" i="2" s="1"/>
  <c r="Q88" i="3"/>
  <c r="Q89" i="3" s="1"/>
  <c r="Q36" i="2" s="1"/>
  <c r="Q44" i="2" s="1"/>
  <c r="Q87" i="3"/>
  <c r="Q35" i="2" s="1"/>
  <c r="E101" i="4"/>
  <c r="E102" i="4" s="1"/>
  <c r="E42" i="2" s="1"/>
  <c r="E27" i="4"/>
  <c r="E38" i="2" s="1"/>
  <c r="E88" i="3"/>
  <c r="E89" i="3" s="1"/>
  <c r="E36" i="2" s="1"/>
  <c r="E44" i="2" s="1"/>
  <c r="E87" i="3"/>
  <c r="E35" i="2" s="1"/>
  <c r="I88" i="3"/>
  <c r="I89" i="3" s="1"/>
  <c r="I36" i="2" s="1"/>
  <c r="I44" i="2" s="1"/>
  <c r="I87" i="3"/>
  <c r="I35" i="2" s="1"/>
  <c r="J87" i="3"/>
  <c r="J35" i="2" s="1"/>
  <c r="J88" i="3"/>
  <c r="J89" i="3" s="1"/>
  <c r="J36" i="2" s="1"/>
  <c r="J44" i="2" s="1"/>
  <c r="S88" i="3"/>
  <c r="S89" i="3" s="1"/>
  <c r="S36" i="2" s="1"/>
  <c r="S44" i="2" s="1"/>
  <c r="S87" i="3"/>
  <c r="S35" i="2" s="1"/>
  <c r="R44" i="2" l="1"/>
</calcChain>
</file>

<file path=xl/sharedStrings.xml><?xml version="1.0" encoding="utf-8"?>
<sst xmlns="http://schemas.openxmlformats.org/spreadsheetml/2006/main" count="2392" uniqueCount="1275">
  <si>
    <r>
      <rPr>
        <b/>
        <sz val="16"/>
        <color theme="1"/>
        <rFont val="Calibri"/>
        <family val="2"/>
      </rPr>
      <t xml:space="preserve">Lead the Charge Automaker Supply Chain Scorecard </t>
    </r>
    <r>
      <rPr>
        <b/>
        <sz val="11"/>
        <color theme="1"/>
        <rFont val="Calibri"/>
        <family val="2"/>
      </rPr>
      <t xml:space="preserve">
</t>
    </r>
    <r>
      <rPr>
        <i/>
        <sz val="12"/>
        <color theme="1"/>
        <rFont val="Calibri"/>
        <family val="2"/>
      </rPr>
      <t xml:space="preserve">The aim of this scorecard is to establish a new expectation – and competitive advantage – for what a clean car really is. Not just an EV, but an EV that is manufactured:
</t>
    </r>
    <r>
      <rPr>
        <b/>
        <sz val="12"/>
        <color theme="1"/>
        <rFont val="Calibri"/>
        <family val="2"/>
      </rPr>
      <t xml:space="preserve">- Equitably </t>
    </r>
    <r>
      <rPr>
        <sz val="12"/>
        <color theme="1"/>
        <rFont val="Calibri"/>
        <family val="2"/>
      </rPr>
      <t xml:space="preserve">– respecting and advancing the rights of Indigenous Peoples, workers, and local communities throughout the supply chain. 
- </t>
    </r>
    <r>
      <rPr>
        <b/>
        <sz val="12"/>
        <color theme="1"/>
        <rFont val="Calibri"/>
        <family val="2"/>
      </rPr>
      <t xml:space="preserve">Sustainably </t>
    </r>
    <r>
      <rPr>
        <sz val="12"/>
        <color theme="1"/>
        <rFont val="Calibri"/>
        <family val="2"/>
      </rPr>
      <t xml:space="preserve">– preserving and restoring environmental health and biodiversity across supply chains, whilst reducing primary resource demand through efficient resource use and increased recycled content.
- </t>
    </r>
    <r>
      <rPr>
        <b/>
        <sz val="12"/>
        <color theme="1"/>
        <rFont val="Calibri"/>
        <family val="2"/>
      </rPr>
      <t>Fossil free</t>
    </r>
    <r>
      <rPr>
        <sz val="12"/>
        <color theme="1"/>
        <rFont val="Calibri"/>
        <family val="2"/>
      </rPr>
      <t xml:space="preserve"> – 100% electric and made with a fossil fuel-free supply chain. 
</t>
    </r>
    <r>
      <rPr>
        <i/>
        <sz val="12"/>
        <color theme="1"/>
        <rFont val="Calibri"/>
        <family val="2"/>
      </rPr>
      <t>The research and indicator development for the scorecard was led by Pensions &amp; Investment Research Consultants (PIRC), Europe’s largest independent corporate governance and shareholder advisory firm, whose work was guided by members of the Lead the Charge coalition. Please refer to the accompanying methodology document for more information on the indicator development and research process.
This document contains the scores obtained by each automaker for each indicator of the scorecard, as well as explanations for why they were awarded these scores and information on the thresholds and benchmarks used for each indicator. Note that the final version of this scorecard will be published as an interactive web page online.</t>
    </r>
    <r>
      <rPr>
        <sz val="12"/>
        <color theme="1"/>
        <rFont val="Calibri"/>
        <family val="2"/>
      </rPr>
      <t xml:space="preserve">
</t>
    </r>
    <r>
      <rPr>
        <b/>
        <sz val="11"/>
        <color theme="1"/>
        <rFont val="Calibri"/>
        <family val="2"/>
      </rPr>
      <t xml:space="preserve">
</t>
    </r>
  </si>
  <si>
    <r>
      <rPr>
        <b/>
        <sz val="14"/>
        <color theme="1"/>
        <rFont val="Calibri"/>
        <family val="2"/>
      </rPr>
      <t xml:space="preserve">Navigating this document
</t>
    </r>
    <r>
      <rPr>
        <sz val="12"/>
        <color theme="1"/>
        <rFont val="Calibri"/>
        <family val="2"/>
      </rPr>
      <t>This document has several worksheets which present the data from the scorecard with differing levels of detail:</t>
    </r>
  </si>
  <si>
    <r>
      <rPr>
        <b/>
        <u/>
        <sz val="12"/>
        <color rgb="FF1155CC"/>
        <rFont val="Calibri"/>
        <family val="2"/>
      </rPr>
      <t>2. Summary | Overall</t>
    </r>
    <r>
      <rPr>
        <b/>
        <sz val="12"/>
        <color rgb="FF1155CC"/>
        <rFont val="Calibri"/>
        <family val="2"/>
      </rPr>
      <t xml:space="preserve"> - </t>
    </r>
    <r>
      <rPr>
        <sz val="12"/>
        <rFont val="Calibri"/>
        <family val="2"/>
      </rPr>
      <t>- this worksheet presents the total scores the automakers received for each of the two main categories (climate &amp; environment, and human rights), as well as the total scores for each of their four sub-categories.</t>
    </r>
  </si>
  <si>
    <r>
      <rPr>
        <b/>
        <u/>
        <sz val="12"/>
        <color rgb="FF1155CC"/>
        <rFont val="Calibri"/>
        <family val="2"/>
      </rPr>
      <t>3.</t>
    </r>
    <r>
      <rPr>
        <u/>
        <sz val="12"/>
        <color rgb="FF1155CC"/>
        <rFont val="Calibri"/>
        <family val="2"/>
      </rPr>
      <t xml:space="preserve"> </t>
    </r>
    <r>
      <rPr>
        <b/>
        <u/>
        <sz val="12"/>
        <color rgb="FF1155CC"/>
        <rFont val="Calibri"/>
        <family val="2"/>
      </rPr>
      <t>Summary | Climate &amp; Environmen</t>
    </r>
    <r>
      <rPr>
        <b/>
        <sz val="12"/>
        <color rgb="FF1155CC"/>
        <rFont val="Calibri"/>
        <family val="2"/>
      </rPr>
      <t xml:space="preserve">t </t>
    </r>
    <r>
      <rPr>
        <sz val="12"/>
        <rFont val="Calibri"/>
        <family val="2"/>
      </rPr>
      <t>- this worksheets presents the scores for each indicator of the climate and environment category, which looks at automakers' efforts to ensure fossil-free and environmentally responsible supply chains.</t>
    </r>
  </si>
  <si>
    <r>
      <rPr>
        <b/>
        <u/>
        <sz val="12"/>
        <color rgb="FF1155CC"/>
        <rFont val="Calibri"/>
        <family val="2"/>
      </rPr>
      <t>4. Summary | Respect for Human Rights</t>
    </r>
    <r>
      <rPr>
        <u/>
        <sz val="12"/>
        <color rgb="FF1155CC"/>
        <rFont val="Calibri"/>
        <family val="2"/>
      </rPr>
      <t xml:space="preserve"> </t>
    </r>
    <r>
      <rPr>
        <sz val="12"/>
        <rFont val="Calibri"/>
        <family val="2"/>
      </rPr>
      <t xml:space="preserve">- this worksheet presents the scores for each indicator of the human rights categories, which looks at efforts by automakers to ensure responsible sourcing and respect for human rights throughout their supply chain 
</t>
    </r>
  </si>
  <si>
    <r>
      <rPr>
        <b/>
        <u/>
        <sz val="12"/>
        <color rgb="FF1155CC"/>
        <rFont val="Calibri"/>
        <family val="2"/>
      </rPr>
      <t>5. Auto Review | Climate &amp; Environment</t>
    </r>
    <r>
      <rPr>
        <b/>
        <sz val="12"/>
        <rFont val="Calibri"/>
        <family val="2"/>
      </rPr>
      <t xml:space="preserve"> - </t>
    </r>
    <r>
      <rPr>
        <sz val="12"/>
        <rFont val="Calibri"/>
        <family val="2"/>
      </rPr>
      <t xml:space="preserve">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t>
    </r>
  </si>
  <si>
    <r>
      <rPr>
        <b/>
        <u/>
        <sz val="12"/>
        <color rgb="FF1155CC"/>
        <rFont val="Calibri"/>
        <family val="2"/>
      </rPr>
      <t xml:space="preserve">6. Auto Review | Respect for Human Rights </t>
    </r>
    <r>
      <rPr>
        <b/>
        <sz val="12"/>
        <rFont val="Calibri"/>
        <family val="2"/>
      </rPr>
      <t xml:space="preserve">- </t>
    </r>
    <r>
      <rPr>
        <sz val="12"/>
        <rFont val="Calibri"/>
        <family val="2"/>
      </rPr>
      <t xml:space="preserve">this worksheet also presents automakers' scores for each indicator in the human rights category but additionally includes the explanation and references for each score they received, as well as information on the respective benchmarks and thresholds applied to each indicator. </t>
    </r>
  </si>
  <si>
    <r>
      <rPr>
        <b/>
        <u/>
        <sz val="12"/>
        <color rgb="FF1155CC"/>
        <rFont val="Calibri"/>
        <family val="2"/>
      </rPr>
      <t>7. Weightings</t>
    </r>
    <r>
      <rPr>
        <b/>
        <sz val="12"/>
        <rFont val="Calibri"/>
        <family val="2"/>
      </rPr>
      <t xml:space="preserve"> - </t>
    </r>
    <r>
      <rPr>
        <sz val="12"/>
        <rFont val="Calibri"/>
        <family val="2"/>
      </rPr>
      <t xml:space="preserve">this worksheet provides an overview of the weighting methodology applied to the groups of indicators used for each sub-category. Please see the accompanying methodology document for more information on this weighting methodology.
</t>
    </r>
  </si>
  <si>
    <r>
      <rPr>
        <b/>
        <u/>
        <sz val="12"/>
        <color rgb="FF1155CC"/>
        <rFont val="Calibri"/>
        <family val="2"/>
      </rPr>
      <t>8. Company docs reviewed</t>
    </r>
    <r>
      <rPr>
        <b/>
        <sz val="12"/>
        <rFont val="Calibri"/>
        <family val="2"/>
      </rPr>
      <t xml:space="preserve"> - </t>
    </r>
    <r>
      <rPr>
        <sz val="12"/>
        <rFont val="Calibri"/>
        <family val="2"/>
      </rPr>
      <t>this worksheet provides a bibliography of the company documents reviewed for the evaluation and scoring of each automaker. Note that, as explained in the methodology document, the cut-off date for information to be included in our analysis was 1 August 2022.</t>
    </r>
  </si>
  <si>
    <t>Fossil Free and Environmentally Sustainable Supply Chains</t>
  </si>
  <si>
    <t>Human rights and Responsible Sourcing</t>
  </si>
  <si>
    <t>For reference and sorting purposes. Not evaluated as part of the scorecard.</t>
  </si>
  <si>
    <t>Auto</t>
  </si>
  <si>
    <t>Total score</t>
  </si>
  <si>
    <t>General</t>
  </si>
  <si>
    <t>Steel</t>
  </si>
  <si>
    <t>Aluminium</t>
  </si>
  <si>
    <t>Batteries</t>
  </si>
  <si>
    <t>Total</t>
  </si>
  <si>
    <t>Total x IM~</t>
  </si>
  <si>
    <t>Transition minerals</t>
  </si>
  <si>
    <t>Indigenous rights</t>
  </si>
  <si>
    <t>Workers' rights</t>
  </si>
  <si>
    <t># EVs YTD Aug '22</t>
  </si>
  <si>
    <t>BMW</t>
  </si>
  <si>
    <t>BYD</t>
  </si>
  <si>
    <t>Chery</t>
  </si>
  <si>
    <t>Ford</t>
  </si>
  <si>
    <t>GAC</t>
  </si>
  <si>
    <t>Geely</t>
  </si>
  <si>
    <t>GM</t>
  </si>
  <si>
    <t>Hyundai*</t>
  </si>
  <si>
    <t>Kia*</t>
  </si>
  <si>
    <t>Mercedes</t>
  </si>
  <si>
    <t>Mitsubishi*</t>
  </si>
  <si>
    <t>Nissan*</t>
  </si>
  <si>
    <t>Renault*</t>
  </si>
  <si>
    <t>Stellantis*</t>
  </si>
  <si>
    <t>Tesla</t>
  </si>
  <si>
    <t>Toyota</t>
  </si>
  <si>
    <t>Volkswagen</t>
  </si>
  <si>
    <t>Volvo</t>
  </si>
  <si>
    <t>*EV Volumes groups sales by of Hyundai-Kia and the Renault-Nissan-Mitsubishi alliance. They have been evaluated separately as they have different supply chain practices and policies and for ease, their EV Aug YTD sales were evenly split between them</t>
  </si>
  <si>
    <r>
      <rPr>
        <sz val="8"/>
        <rFont val="Calibri"/>
        <family val="2"/>
      </rPr>
      <t xml:space="preserve">~InfluenceMap scores were applied as a multiplier on the C&amp;E section. Autos with a C or above received positive multiplier; below received negative, and autos not evaluated by InfluenceMap received no change. See the Climate &amp; Environment review sheet for details. </t>
    </r>
    <r>
      <rPr>
        <u/>
        <sz val="8"/>
        <color rgb="FF1155CC"/>
        <rFont val="Calibri"/>
        <family val="2"/>
      </rPr>
      <t>https://automotive.influencemap.org/</t>
    </r>
  </si>
  <si>
    <t>LINKED DATA</t>
  </si>
  <si>
    <t>Climate &amp; Environment - general</t>
  </si>
  <si>
    <t>C&amp;E Total</t>
  </si>
  <si>
    <t>C&amp;E x IM Total</t>
  </si>
  <si>
    <t>Human rights - general</t>
  </si>
  <si>
    <t>Human rights Total</t>
  </si>
  <si>
    <t>Average %</t>
  </si>
  <si>
    <t>DISCLOSE TOTAL</t>
  </si>
  <si>
    <t>DISCLOSE NORMALIZED</t>
  </si>
  <si>
    <t>DISCLOSE %</t>
  </si>
  <si>
    <t>TARGET-SETTING &amp; PROGRESS TOTAL</t>
  </si>
  <si>
    <t>TARGET-SETTING &amp; PROGRESS NORMALIZED</t>
  </si>
  <si>
    <t>TARGET-SETTING &amp; PROGRESS %</t>
  </si>
  <si>
    <t>SUPPLY CHAIN LEVERS TOTAL</t>
  </si>
  <si>
    <t>SUPPLY CHAIN LEVERS NORMALIZED</t>
  </si>
  <si>
    <t>SUPPLY CHAIN LEVERS %</t>
  </si>
  <si>
    <t>GENERAL CLIMATE AND ENVIRONMENT - TOTAL NORMALIZED</t>
  </si>
  <si>
    <t>GENERAL CLIMATE AND ENVIRONMENT - TOTAL % SCORE (WEIGHTED)</t>
  </si>
  <si>
    <t>STEEL - TOTAL NORMALIZED</t>
  </si>
  <si>
    <t>STEEL - TOTAL % SCORE (WEIGHTED)</t>
  </si>
  <si>
    <t>ALUMINIUM - TOTAL NORMALIZED</t>
  </si>
  <si>
    <t>ALUMINIUM - TOTAL % SCORE (WEIGHTED)</t>
  </si>
  <si>
    <t>BATTERIES - TOTAL NORMALIZED</t>
  </si>
  <si>
    <t>BATTERIES - TOTAL % SCORE (WEIGHTED)</t>
  </si>
  <si>
    <t>Climate Influence Map Scores</t>
  </si>
  <si>
    <t>Multiplier applied:
A = 1.3
B = 1.2
C =1.1
N/D = 1
D = 0.9
E = 0.8
F = 0.7</t>
  </si>
  <si>
    <t>CLIMATE AND ENVIRONMENT - TOTAL NORMALIZED</t>
  </si>
  <si>
    <t>CLIMATE AND ENVIRONMENT - TOTAL % SCORE (WEIGHTED)</t>
  </si>
  <si>
    <t>CLIMATE AND ENVIRONMENT - TOTAL NORMALIZED + IM MULTIPLIER</t>
  </si>
  <si>
    <t>CLIMATE AND ENVIRONMENT - TOTAL % SCORE (WEIGHTED) + IM MULTIPLIER</t>
  </si>
  <si>
    <t>COMMIT TOTAL</t>
  </si>
  <si>
    <t>COMMIT NORMALIZED</t>
  </si>
  <si>
    <t>COMMIT %</t>
  </si>
  <si>
    <t>IDENTIFY TOTAL</t>
  </si>
  <si>
    <t>IDENTIFY NORMALIZED</t>
  </si>
  <si>
    <t>IDENTIFY %</t>
  </si>
  <si>
    <t>PREVENT, MITIGATE &amp; ACCOUNT TOTAL</t>
  </si>
  <si>
    <t>PREVENT, MITIGATE &amp; ACCOUNT NORMALIZED</t>
  </si>
  <si>
    <t>PREVENT, MITIGATE &amp; ACCOUNT %</t>
  </si>
  <si>
    <t>REMEDY TOTAL</t>
  </si>
  <si>
    <t>REMEDY NORMALIZED</t>
  </si>
  <si>
    <t>REMEDY %</t>
  </si>
  <si>
    <t>GENERAL HUMAN RIGHTS - TOTAL NORMALIZED</t>
  </si>
  <si>
    <t>GENERAL HUMAN RIGHTS - TOTAL % SCORE (WEIGHTED)</t>
  </si>
  <si>
    <t>TRANSITION MINERALS - TOTAL NORMALIZED</t>
  </si>
  <si>
    <t>TRANSITION MINERALS - TOTAL % SCORE (WEIGHTED)</t>
  </si>
  <si>
    <t>INDIGENOUS RIGHTS - TOTAL NORMALIZED</t>
  </si>
  <si>
    <t>INDIGENOUS RIGHTS - TOTAL % SCORE (WEIGHTED)</t>
  </si>
  <si>
    <t>WORKERS' RIGHTS - TOTAL NORMALIZED</t>
  </si>
  <si>
    <t>WORKERS' RIGHTS - TOTAL % SCORE (WEIGHTED)</t>
  </si>
  <si>
    <t>HUMAN RIGHTS - TOTAL NORMALIZED</t>
  </si>
  <si>
    <t>HUMAN RIGHTS - TOTAL % SCORE (WEIGHTED)</t>
  </si>
  <si>
    <t>Theme</t>
  </si>
  <si>
    <t>Indicator Category</t>
  </si>
  <si>
    <t>Indicators</t>
  </si>
  <si>
    <t>Total Number of Points Allocated to Each Indicator</t>
  </si>
  <si>
    <t>Score Attribution (Scores are cumulative unless otherwise specified)</t>
  </si>
  <si>
    <t xml:space="preserve">BMW Analysis </t>
  </si>
  <si>
    <t xml:space="preserve">BYD Analysis </t>
  </si>
  <si>
    <t xml:space="preserve">Chery Analysis </t>
  </si>
  <si>
    <t xml:space="preserve">Ford Analysis </t>
  </si>
  <si>
    <t xml:space="preserve">GAC Analysis </t>
  </si>
  <si>
    <t xml:space="preserve">Geely Analysis </t>
  </si>
  <si>
    <t xml:space="preserve">GM Analysis </t>
  </si>
  <si>
    <t xml:space="preserve">Hyundai Analysis </t>
  </si>
  <si>
    <t>Hyundai</t>
  </si>
  <si>
    <t xml:space="preserve">Kia Analysis </t>
  </si>
  <si>
    <t>Kia</t>
  </si>
  <si>
    <t xml:space="preserve">Mercedes Analysis </t>
  </si>
  <si>
    <t xml:space="preserve">Mitsubishi Analysis </t>
  </si>
  <si>
    <t>Mitsubishi</t>
  </si>
  <si>
    <t xml:space="preserve">Nissan Analysis </t>
  </si>
  <si>
    <t>Nissan</t>
  </si>
  <si>
    <t xml:space="preserve">Renault Analysis </t>
  </si>
  <si>
    <t>Renault</t>
  </si>
  <si>
    <t xml:space="preserve">Stellantis Analysis </t>
  </si>
  <si>
    <t>Stellantis</t>
  </si>
  <si>
    <t xml:space="preserve">Tesla Analysis </t>
  </si>
  <si>
    <t xml:space="preserve">Toyota Analysis </t>
  </si>
  <si>
    <t xml:space="preserve">Volkswagen Analysis </t>
  </si>
  <si>
    <t xml:space="preserve">Volvo Car Group Analysis </t>
  </si>
  <si>
    <t>Fossil Free and Environmentally Sustainable Supply Chains (General)</t>
  </si>
  <si>
    <t>Disclosure of emissions and water management</t>
  </si>
  <si>
    <t>The company discloses total scope 3 GHG emissions due to purchased goods and services.</t>
  </si>
  <si>
    <r>
      <rPr>
        <b/>
        <sz val="10"/>
        <color rgb="FF000000"/>
        <rFont val="Calibri"/>
        <family val="2"/>
      </rPr>
      <t xml:space="preserve">100%: </t>
    </r>
    <r>
      <rPr>
        <sz val="10"/>
        <color rgb="FF000000"/>
        <rFont val="Calibri"/>
        <family val="2"/>
      </rPr>
      <t xml:space="preserve">The company discloses scope 3 GHG emissions due to purchased goods and services. 
</t>
    </r>
    <r>
      <rPr>
        <b/>
        <sz val="10"/>
        <color rgb="FF000000"/>
        <rFont val="Calibri"/>
        <family val="2"/>
      </rPr>
      <t>25%:</t>
    </r>
    <r>
      <rPr>
        <sz val="10"/>
        <color rgb="FF000000"/>
        <rFont val="Calibri"/>
        <family val="2"/>
      </rPr>
      <t xml:space="preserve"> The company includes scope 3 GHG emissions including purchased goods and services in overall disclosure, but does not disaggregate.
Note: the company may achieve additional points under each of the supply chain areas below, if they provide disaggregated emissions against each supply chain.</t>
    </r>
  </si>
  <si>
    <t xml:space="preserve">BMW disaggregates scope 3 GHG emissions due to "purchased goods and services" from other scope three emissions.
Page 321 of Group Report: https://www.bmwgroup.com/content/dam/grpw/websites/bmwgroup_com/ir/downloads/en/2022/bericht/BMW-Group-Report-2021-en.pdf </t>
  </si>
  <si>
    <t>Not disclosed</t>
  </si>
  <si>
    <t xml:space="preserve">Ford discloses total scope 3 GHG emissions due to "purchased goods and services", distinct from "use of sold products".
Page 7 of ESG Data Book - https://corporate.ford.com/social-impact/sustainability.html </t>
  </si>
  <si>
    <t xml:space="preserve">GAC state that they do not disclose scope 3 emissions.
Page 101 of ESG Report - https://www.gac-motor.com/static/en/model/about/2021_ESG_REPOT_OF_GAC_GROUP.pdf </t>
  </si>
  <si>
    <t xml:space="preserve">Geely discloses scope 3 GHG emissions due to "purchased goods and services".
Page 102 of ESG Report - http://geelyauto.com.hk/core/files/corporate_governance/en/20220530_1e00175.pdf </t>
  </si>
  <si>
    <t xml:space="preserve">GM discloses scope three emissions but does not provide disaggregated data for emissions due to "purchased goods and services" 
Page 1 of the ESG Data Centre - https://www.gmsustainability.com/_pdf/resources-and-downloads/ESG_Data_Center.pdf </t>
  </si>
  <si>
    <t xml:space="preserve">Hyundai discloses scope 3 GHG emissions due to "purchased goods and services".
Page 102 of Sustainability Report - https://www.hyundai.com/content/hyundai/ww/data/csr/data/0000000050/attach/english/hmc-2022-sustainability-report-en.pdf </t>
  </si>
  <si>
    <t>Kia Company discloses total Scope 3 emissions but there is no breakdown of the emissions due to purchased goods and services. 
Page 67 of Sustainability Report - https://worldwide.kia.com/int/files/company/sr/sustainability-report/sustainability-report-2022-int.pdf</t>
  </si>
  <si>
    <t>Mercedes discloses scope 3 GHG emissions due to "purchased goods and services".
Page 140 Sustainability Report - https://group.mercedes-benz.com/documents/sustainability/other/mercedes-benz-sustainability-report-2021.pdf</t>
  </si>
  <si>
    <t>Mitsubishi discloses scope 3 GHG emissions due to "purchased goods and services".
Page 110 of Sustainability Report - https://www.mitsubishi-motors.com/en/sustainability/pdf/report-2021/sustainability2021.pdf?201214</t>
  </si>
  <si>
    <t>Nissan discloses scope 3 GHG emissions due to "purchased goods and services".
Page 202 of sustainability report - https://www.nissan-global.com/EN/SUSTAINABILITY/LIBRARY/SR/2022/ASSETS/PDF/SR22_E_All.pdf</t>
  </si>
  <si>
    <t xml:space="preserve">Renault discloses scope 3 GHG emissions due to "purchased goods and services".
Page 53 of Climate Report - https://www.renaultgroup.com/wp-content/uploads/2021/04/220421_climate-report-renault-group_8mb.pdf </t>
  </si>
  <si>
    <t xml:space="preserve">Stellantis discloses scope 3 GHG emissions due to "purchased goods and services".
Page 41 of CSR Report - https://www.stellantis.com/content/dam/stellantis-corporate/sustainability/csr-disclosure/stellantis/2021/Stellantis_2021_CSR_Report.pdf </t>
  </si>
  <si>
    <t>Tesla discloses scope three emissions for sold products only (i.e. battery charging). The company does mention that scope 3 disclosure is in process of being developed but has not been finalised yet. Tesla also notes that their vertical integration and direct sourcing relationships positions them well for supply chain emissions reductions.
Page 68, 69 and 95 of Impact Report - https://www.tesla.com/ns_videos/2021-tesla-impact-report.pdf</t>
  </si>
  <si>
    <t>Toyota discloses scope 3 GHG emissions due to "purchased goods and services".
Page 41 of Sustainability data book - https://global.toyota/pages/global_toyota/sustainability/report/sdb/sdb22_en.pdf</t>
  </si>
  <si>
    <t>Volkswagen disaggregates scope 3 GHG emissions due to "purchased goods and services" from other scope three emissions.
Page 51 Sustainability Report - https://www.volkswagenag.com/presence/nachhaltigkeit/documents/sustainability-report/2021/Nonfinancial_Report_2021_e.pdf</t>
  </si>
  <si>
    <t xml:space="preserve">Volvo discloses scope 3 GHG emissions due to "purchased goods and services".
Page 156 of Annual and Sustainability Report - https://vp272.alertir.com/afw/files/press/volvocar/202204044874-1.pdf </t>
  </si>
  <si>
    <t xml:space="preserve">The company discloses "significant emissions" in its supply chain. </t>
  </si>
  <si>
    <r>
      <rPr>
        <sz val="10"/>
        <color rgb="FF000000"/>
        <rFont val="Calibri"/>
        <family val="2"/>
      </rPr>
      <t xml:space="preserve">Based on GRI 3-5, significant emissions include:
i. NOx
ii. SOx
iii. Persistent organic pollutants (POP)
iv. Volatile organic compounds (VOC)
v. Hazardous air pollutants (HAP)
vi. Particulate matter (PM)
vii. Other standard categories of air emissions identified in relevant regulations
</t>
    </r>
    <r>
      <rPr>
        <b/>
        <sz val="10"/>
        <color rgb="FF000000"/>
        <rFont val="Calibri"/>
        <family val="2"/>
      </rPr>
      <t xml:space="preserve">100%: </t>
    </r>
    <r>
      <rPr>
        <sz val="10"/>
        <color rgb="FF000000"/>
        <rFont val="Calibri"/>
        <family val="2"/>
      </rPr>
      <t xml:space="preserve">the company discloses significant emissions in their supply chain against all of the above categories.
</t>
    </r>
    <r>
      <rPr>
        <b/>
        <sz val="10"/>
        <color rgb="FF000000"/>
        <rFont val="Calibri"/>
        <family val="2"/>
      </rPr>
      <t>50%:</t>
    </r>
    <r>
      <rPr>
        <sz val="10"/>
        <color rgb="FF000000"/>
        <rFont val="Calibri"/>
        <family val="2"/>
      </rPr>
      <t xml:space="preserve"> the company discloses significant emissions in their supply chain against some of the above catetories.
Note: the company may achieve additional points under each of the supply chain areas below, if they provide disaggregated emissions against each supply chain.</t>
    </r>
  </si>
  <si>
    <t xml:space="preserve">Not disclosed. However, the company does state:
"For the quantitative assessment of Seller’s resource efficiency Seller shall upon Buyer’s request, provide the following information relating to the total annual scope of orders placed by and supplied to Buyer and its Affiliated Companies:
- Total energy consumption in MWh;
- CO2 emissions from energy generated in-house and externally in metric tons;
- Total water consumption in m3
- Process wastewater in m3
- Waste for disposal in metric tons;
- Waste for recycling in metric tons;
- VOC emissions (volatile organic compound) in metric tons.
Page 17 Conditions for Purchase of Production Materials Report - https://b2b.bmw.com/documents/14402/7501963/180331_IPC+2018_EN_clean_v2.pdf/150a812c-228b-7ffc-323e-f576133c39ae </t>
  </si>
  <si>
    <t xml:space="preserve">Ford only provides some significant emissions for its tailpipe emissions, not the supply chain.
Page 7 of Perfromance Data Pack - https://corporate.ford.com/content/dam/corporate/us/en-us/documents/reports/esg-data-book.pdf </t>
  </si>
  <si>
    <t xml:space="preserve">GAC only discloses significant emissions in its own operations not its supply chain. 
Page 89 of ESG Report - https://www.gac-motor.com/static/en/model/about/2021_ESG_REPOT_OF_GAC_GROUP.pdf </t>
  </si>
  <si>
    <t xml:space="preserve">Geely discloses significant emissions in its own operations but it is not clear whether these emissions include the supply chain. 
Page 100 of ESG Report - http://geelyauto.com.hk/core/files/corporate_governance/en/20220530_1e00175.pdf  </t>
  </si>
  <si>
    <t xml:space="preserve">Not disclosed. Company provides NOX, SOX &amp; VOC data but does not segregate for supply chain. 
Page 1 of the ESG Data Centre - https://www.gmsustainability.com/_pdf/resources-and-downloads/ESG_Data_Center.pdf </t>
  </si>
  <si>
    <t>Hyundai only discloses significant operations in its own operations not its supply chain. 
Page 80 of Sustainability Report - https://www.hyundai.com/content/hyundai/ww/data/csr/data/0000000050/attach/english/hmc-2022-sustainability-report-en.pdf</t>
  </si>
  <si>
    <t xml:space="preserve">Kia only discloses significant operations in its own operations not its supply chain. 
Page 72 of Sustainability Report - https://worldwide.kia.com/int/files/company/sr/sustainability-report/sustainability-report-2022-int.pdf </t>
  </si>
  <si>
    <t>Across production, Mercedes only discloses significant emissions in its own operations, not its supply chain. Mercedes does produce “360° Environment Checks” for multiple vehicles, which include disclosure of other air emissions in the supply chain across several vehicles. However, these are at the per vehicle level rather than across production, and are not board-approved materials.
Page 170 of Sustainability Report - https://group.mercedes-benz.com/documents/sustainability/other/mercedes-benz-sustainability-report-2021.pdf
360° Environment Checks - https://group.mercedes-benz.com/sustainability/environmental-certificates/</t>
  </si>
  <si>
    <t xml:space="preserve">Mitsubishi only discloses significant emissions in its own operations not its supply chain. 
Page 113 of Sustainability Report - https://www.mitsubishi-motors.com/en/sustainability/pdf/report-2021/sustainability2021.pdf?201214 </t>
  </si>
  <si>
    <t xml:space="preserve">Nissan only discloses significant emissions in its own operations not its supply chain. 
Page 205 of sustainability report - https://www.nissan-global.com/EN/SUSTAINABILITY/LIBRARY/SR/2022/ASSETS/PDF/SR22_E_All.pdf </t>
  </si>
  <si>
    <t xml:space="preserve">Renault only discloses significant emissions in its own operations not its supply chain. 
Page 165 of Annual Report - https://www.renaultgroup.com/en/finance-2/financial-information/documents-and-publications/ </t>
  </si>
  <si>
    <t xml:space="preserve">Stellantis only discloses some significant emissions (S02 and NOX) in its own operations not its supply chain. 
Page 244 of CSR Report - https://www.stellantis.com/content/dam/stellantis-corporate/sustainability/csr-disclosure/stellantis/2021/Stellantis_2021_CSR_Report.pdf </t>
  </si>
  <si>
    <t xml:space="preserve">Tesla only provides some significant emissions for its tailpipe emissions. 
Page 55 of Impact Report - https://www.tesla.com/ns_videos/2021-tesla-impact-report.pdf </t>
  </si>
  <si>
    <t xml:space="preserve">Toyota only discloses significant operations in its own operations not its supply chain. 
Page 40 of Sustainability data book - https://global.toyota/pages/global_toyota/sustainability/report/sdb/sdb22_en.pdf </t>
  </si>
  <si>
    <t xml:space="preserve">Volkswagen only provides some significant emissions for its tailpipe emissions.
Page 28 Sustainability Report - https://www.volkswagenag.com/presence/nachhaltigkeit/documents/sustainability-report/2021/Nonfinancial_Report_2021_e.pdf </t>
  </si>
  <si>
    <t>The company discloses water usage by key suppliers in its supply chain.</t>
  </si>
  <si>
    <r>
      <rPr>
        <sz val="10"/>
        <color rgb="FF000000"/>
        <rFont val="Calibri"/>
        <family val="2"/>
      </rPr>
      <t xml:space="preserve">According to GRI 303, water usage includes:
- water withdrawn
- water consumed
- water discharged
Companies will need to define "key suppliers" and:
</t>
    </r>
    <r>
      <rPr>
        <b/>
        <sz val="10"/>
        <color rgb="FF000000"/>
        <rFont val="Calibri"/>
        <family val="2"/>
      </rPr>
      <t>50%:</t>
    </r>
    <r>
      <rPr>
        <sz val="10"/>
        <color rgb="FF000000"/>
        <rFont val="Calibri"/>
        <family val="2"/>
      </rPr>
      <t xml:space="preserve"> provide data against some of the above indicators
</t>
    </r>
    <r>
      <rPr>
        <b/>
        <sz val="10"/>
        <color rgb="FF000000"/>
        <rFont val="Calibri"/>
        <family val="2"/>
      </rPr>
      <t>100%:</t>
    </r>
    <r>
      <rPr>
        <sz val="10"/>
        <color rgb="FF000000"/>
        <rFont val="Calibri"/>
        <family val="2"/>
      </rPr>
      <t xml:space="preserve"> provide data against all of the above indicators</t>
    </r>
  </si>
  <si>
    <t>Ford does not disclose water usage for its suppliers.</t>
  </si>
  <si>
    <t xml:space="preserve">GAC discloses water consumption for its own operations not its supply chain.
Page 91 of ESG Report - https://www.gac-motor.com/static/en/model/about/2021_ESG_REPOT_OF_GAC_GROUP.pdf </t>
  </si>
  <si>
    <t xml:space="preserve">Geely discloses water consumption but it is not clear if it includes the supply chain.
Page 101 of ESG Report - http://geelyauto.com.hk/core/files/corporate_governance/en/20220530_1e00175.pdf </t>
  </si>
  <si>
    <t xml:space="preserve">Not disclosed. Company provides breakdown of water usage including 'Third Party'.  Third-party water does not refer to suppliers, it refers to water provided by municipal or other service providers.
Page 4 of ESG Data Centre -  https://www.gmsustainability.com/_pdf/resources-and-downloads/ESG_Data_Center.pdf </t>
  </si>
  <si>
    <t xml:space="preserve">Hyundai discloses water consumption for its own operations not its supply chain.
Page 80 of Sustainability Report - https://www.hyundai.com/content/hyundai/ww/data/csr/data/0000000050/attach/english/hmc-2022-sustainability-report-en.pdf </t>
  </si>
  <si>
    <t xml:space="preserve">Kia discloses water consumption for its own operations not its supply chain.
Page 71 of Sustainability Report - https://worldwide.kia.com/int/files/company/sr/sustainability-report/sustainability-report-2022-int.pdf </t>
  </si>
  <si>
    <t xml:space="preserve">Mercedes discloses water consumption for its own operations not its supply chain.
Page 180 of Sustainability Report - https://group.mercedes-benz.com/documents/sustainability/other/mercedes-benz-sustainability-report-2021.pdf </t>
  </si>
  <si>
    <t xml:space="preserve">Mitsubishi discloses water consumption for its own operations not its supply chain.
Page 111 of Sustainability Report - https://www.mitsubishi-motors.com/en/sustainability/pdf/report-2021/sustainability2021.pdf?201214 </t>
  </si>
  <si>
    <t xml:space="preserve">Nissan discloses water consumption for its own operations not its supply chain.
Page 81 of sustainability report - https://www.nissan-global.com/EN/SUSTAINABILITY/LIBRARY/SR/2022/ASSETS/PDF/SR22_E_All.pdf </t>
  </si>
  <si>
    <t xml:space="preserve">Renault discloses water consumption for its own operations not its supply chain.
Page 172 of Annual Report - https://www.renaultgroup.com/en/finance-2/financial-information/documents-and-publications/ </t>
  </si>
  <si>
    <t xml:space="preserve">Stellantis discloses water consumption for its own operations not its supply chain.
Page 252 of CSR Report - https://www.stellantis.com/content/dam/stellantis-corporate/sustainability/csr-disclosure/stellantis/2021/Stellantis_2021_CSR_Report.pdf </t>
  </si>
  <si>
    <t xml:space="preserve">Not disclosed. Tesla discloses water usage per vehicle manufactured, however, it appears that this is only the water usage in their direct operations.
Page 75 of Impact Report - https://www.tesla.com/ns_videos/2021-tesla-impact-report.pdf </t>
  </si>
  <si>
    <t xml:space="preserve">Toyota discloses water consumption for its own operations not its supply chain.
Page 45 of Sustainability data book - https://global.toyota/pages/global_toyota/sustainability/report/sdb/sdb22_en.pdf </t>
  </si>
  <si>
    <t>Volvo discloses water consumption but it is not clear if it includes the supply chain.
Page 163 of Annual and Sustainability Report - https://vp272.alertir.com/afw/files/press/volvocar/202204044874-1.pdf</t>
  </si>
  <si>
    <t>Target-setting and progress towards fossil free and environmentally sustainable supply chains</t>
  </si>
  <si>
    <t>The company has set and disclosed a scope 3 SBT (must include reference to upstream/purchased goods &amp; not only 'Well to Wheel')</t>
  </si>
  <si>
    <r>
      <rPr>
        <b/>
        <sz val="10"/>
        <color rgb="FF000000"/>
        <rFont val="Calibri, Arial"/>
      </rPr>
      <t>100%:</t>
    </r>
    <r>
      <rPr>
        <sz val="10"/>
        <color rgb="FF000000"/>
        <rFont val="Calibri, Arial"/>
      </rPr>
      <t xml:space="preserve"> the company discloses a science-based scope three target that includes upstream/purchased goods, including 2050 and interim year target(s). 
</t>
    </r>
    <r>
      <rPr>
        <b/>
        <sz val="10"/>
        <color rgb="FF000000"/>
        <rFont val="Calibri, Arial"/>
      </rPr>
      <t>50%:</t>
    </r>
    <r>
      <rPr>
        <sz val="10"/>
        <color rgb="FF000000"/>
        <rFont val="Calibri, Arial"/>
      </rPr>
      <t xml:space="preserve"> the company discloses a lifecycle target that includes upstream/purchased goods, including 2050 and interim year target(s) and/or does not indicate if it has been verified as science-based.
</t>
    </r>
    <r>
      <rPr>
        <b/>
        <sz val="10"/>
        <color rgb="FF000000"/>
        <rFont val="Calibri, Arial"/>
      </rPr>
      <t>25%:</t>
    </r>
    <r>
      <rPr>
        <sz val="10"/>
        <color rgb="FF000000"/>
        <rFont val="Calibri, Arial"/>
      </rPr>
      <t xml:space="preserve"> the company only discloses 2050 zero emissions target with no interim target and/or it does not specify upstream/purchased goods.</t>
    </r>
  </si>
  <si>
    <t xml:space="preserve">BMW discloses a science-based target for scope three carbon emissions reduction in their supply chain.
Page 56 Group Report - https://www.bmwgroup.com/content/dam/grpw/websites/bmwgroup_com/ir/downloads/en/2022/bericht/BMW-Group-Report-2021-en.pdf </t>
  </si>
  <si>
    <t xml:space="preserve">Ford has set a 2050 science-based GHG target that includes scope 3 upstream supply chain, but interim year targets are for scope 1, 2, and vehicle use scope 3 only. 
Page 7-8 of TCFD Report - https://corporate.ford.com/content/dam/corporate/us/en-us/documents/reports/tcfd-report.pdf </t>
  </si>
  <si>
    <t xml:space="preserve">GAC has set a 2050 carbon neutrality target throughout the product lifecycle and indicates this is inclusive of the supply chain, but provides no further details. No disclosed targets for its upstream supply chain.
Page 17 of ESG Report - https://www.gac-motor.com/static/en/model/about/2021_ESG_REPOT_OF_GAC_GROUP.pdf </t>
  </si>
  <si>
    <t xml:space="preserve">Geely has set a target to be carbon neutral by 2045 and 25% life-cycle emissions reduction by 2025, including 20% supply chain reduction (purchased goods and services), and a requirement for tier 1 suppliers to use 100% renewable energy. Geely has committed to SBTi however their current targets have not been verified externally yet.
Page 16 of ESG Report - http://geelyauto.com.hk/core/files/corporate_governance/en/20220530_1e00175.pdf </t>
  </si>
  <si>
    <t xml:space="preserve">GM has set a scope three target for "use of sold products" not their supply chain. However, the company does have a target to be net zero by 2050 or sooner.
Page 12 of Sustainability Report - https://www.gmsustainability.com/_pdf/resources-and-downloads/GM_2021_SR.pdf </t>
  </si>
  <si>
    <t xml:space="preserve">Hyundai says that "By conducting a comprehensive review of our Scope 1-3 emissions data, the climate change forecast reports of the IRENA, EIA, IEA, and BP, as well as the below 2℃ scenario and the 1.5℃ scenario, we have set a carbon reduction path – including targets for 2030, 2035, and 2040 – aimed at achieving carbon neutrality by 2045. In the carbon neutrality and interim target setting process, we referred to the science-based target (SBT) establishment methodology to review domestic and overseas policy and regulatory trends, changes in industrial technology development, and their relevance to our business strategies." 
They also mention that "Hyundai will also encourage its supply chain of raw materials and parts to achieve carbon neutrality, aimed at reducing their emissions by more than 10% by 2035, more than 65% by 2040, and carbon neutrality by 2045."
Page 15 of Sustainability Report - https://www.hyundai.com/content/hyundai/ww/data/csr/data/0000000050/attach/english/hmc-2022-sustainability-report-en.pdf </t>
  </si>
  <si>
    <t xml:space="preserve">Kia has a 2045 carbon neutrality declaration and have provided interim targets. However, they are not verified by the SBT. 
Page 15 of Sustainability Report - https://worldwide.kia.com/int/files/company/sr/sustainability-report/sustainability-report-2022-int.pdf </t>
  </si>
  <si>
    <t>Mercedes has committed to “CO2-neutral” by 2039 across the value chain, which includes the upstream chain. Mercedes has SBTi-affirmed targets for scope 3 use phase, however it does not have an SBT related to scope 3 supply chain, purchased goods and services.
Pages 77 and 145-147 Sustainbility Report 2021 - https://group.mercedes-benz.com/documents/sustainability/other/mercedes-benz-sustainability-report-2021.pdf</t>
  </si>
  <si>
    <t>Mitsubishi does not disclose upstream or scope three targets.
Company does outline their 2030 emission targets of reducing CO2 from emissions and CO2 from new vehicles by 40% and imply its intentions to align with the 2050 targets set by the Paris Agreements. 
Page 21 and 22 of Sustainability Report - https://www.mitsubishi-motors.com/en/sustainability/pdf/report-2021/sustainability2021.pdf?201214</t>
  </si>
  <si>
    <t xml:space="preserve">Nissan discloses scope three targets but they do not disclose whether these include purchased goods and/or their upsstream supply chain.
Page 32 of Sustainability Report -https://www.nissan-global.com/EN/SUSTAINABILITY/LIBRARY/SR/2022/ASSETS/PDF/SR22_E_All.pdf </t>
  </si>
  <si>
    <t xml:space="preserve">Renault is currently developing targets for upstream scope three. The company has 2030 targets for both parts and materials and batteries but they are not verfied by SBT and data collection remains under development for upstream scope 3.
Page 145 of Annual Report - https://www.renaultgroup.com/en/finance-2/financial-information/documents-and-publications/ </t>
  </si>
  <si>
    <t xml:space="preserve">Stellantis has not disclosed targets for its upstream supply chain. The company states they referred to the SBT methodology but did not mention any alignment with the SBT and only included 'Well to Wheel' in their targets. 
Page 39 and 57 of CSR Report - https://www.stellantis.com/content/dam/stellantis-corporate/sustainability/csr-disclosure/stellantis/2021/Stellantis_2021_CSR_Report.pdf </t>
  </si>
  <si>
    <t xml:space="preserve">Tesla does not disclose a science-based target for GHG emissions reductions in their supply chain. State that in 2021 they signed up for the SBTi. 
Page 68 of Impact Report - https://www.tesla.com/ns_videos/2021-tesla-impact-report.pdf </t>
  </si>
  <si>
    <t xml:space="preserve">Toyota has only included a target to eliminate all life cycle GHG emissions by 2050.
Page 36 of Integrated Report - https://global.toyota/pages/global_toyota/ir/library/annual/2021_001_integrated_en.pdf </t>
  </si>
  <si>
    <t xml:space="preserve">Volkswagen discloses a science-based "lifecycle" GHG emissions target by 2030.
Page 26 Sustainability Report - https://www.volkswagenag.com/presence/nachhaltigkeit/documents/sustainability-report/2021/Nonfinancial_Report_2021_e.pdf </t>
  </si>
  <si>
    <t xml:space="preserve">Volvo has set and disclosed a scope 3 SBT. Volvo has stated overarching ambition to become fossil free including Polestar aiming for a climate neutral car by 2030.
Page 158 of Annual and Sustainability Report - https://vp272.alertir.com/afw/files/press/volvocar/202204044874-1.pdf   </t>
  </si>
  <si>
    <r>
      <rPr>
        <sz val="10"/>
        <color rgb="FF000000"/>
        <rFont val="Calibri, Arial"/>
      </rPr>
      <t xml:space="preserve">The company commits to having suppliers provide science-based targets </t>
    </r>
    <r>
      <rPr>
        <sz val="10"/>
        <color rgb="FF000000"/>
        <rFont val="Calibri, Arial"/>
      </rPr>
      <t>for GHG emissions</t>
    </r>
    <r>
      <rPr>
        <sz val="10"/>
        <color rgb="FF000000"/>
        <rFont val="Calibri, Arial"/>
      </rPr>
      <t>.</t>
    </r>
  </si>
  <si>
    <r>
      <rPr>
        <sz val="10"/>
        <color rgb="FF000000"/>
        <rFont val="Calibri, Arial"/>
      </rPr>
      <t xml:space="preserve">The following scores are absolute not cumulative.
</t>
    </r>
    <r>
      <rPr>
        <b/>
        <sz val="10"/>
        <color rgb="FF000000"/>
        <rFont val="Calibri, Arial"/>
      </rPr>
      <t>100%:</t>
    </r>
    <r>
      <rPr>
        <sz val="10"/>
        <color rgb="FF000000"/>
        <rFont val="Calibri, Arial"/>
      </rPr>
      <t xml:space="preserve"> the company requires all its tier 1 suppliers, and their suppliers to set science-based targets. They also require tier 2 suppliers to set science-based targets.
</t>
    </r>
    <r>
      <rPr>
        <b/>
        <sz val="10"/>
        <color rgb="FF000000"/>
        <rFont val="Calibri, Arial"/>
      </rPr>
      <t xml:space="preserve">75%: </t>
    </r>
    <r>
      <rPr>
        <sz val="10"/>
        <color rgb="FF000000"/>
        <rFont val="Calibri, Arial"/>
      </rPr>
      <t xml:space="preserve">the company requires all its tier 1 suppliers set science-based targets.
</t>
    </r>
    <r>
      <rPr>
        <b/>
        <sz val="10"/>
        <color rgb="FF000000"/>
        <rFont val="Calibri, Arial"/>
      </rPr>
      <t xml:space="preserve">50%: </t>
    </r>
    <r>
      <rPr>
        <sz val="10"/>
        <color rgb="FF000000"/>
        <rFont val="Calibri, Arial"/>
      </rPr>
      <t xml:space="preserve">the company commits to having at least 70% of its key suppliers by emissions setting science-based targets by 2023.
</t>
    </r>
    <r>
      <rPr>
        <b/>
        <sz val="10"/>
        <color rgb="FF000000"/>
        <rFont val="Calibri, Arial"/>
      </rPr>
      <t>25%:</t>
    </r>
    <r>
      <rPr>
        <sz val="10"/>
        <color rgb="FF000000"/>
        <rFont val="Calibri, Arial"/>
      </rPr>
      <t xml:space="preserve"> company commits to having suppliers setting science-based emissions targets, but does not provide a target date or target date is after 2023.
</t>
    </r>
    <r>
      <rPr>
        <b/>
        <sz val="10"/>
        <color rgb="FF000000"/>
        <rFont val="Calibri, Arial"/>
      </rPr>
      <t>0%:</t>
    </r>
    <r>
      <rPr>
        <sz val="10"/>
        <color rgb="FF000000"/>
        <rFont val="Calibri, Arial"/>
      </rPr>
      <t xml:space="preserve"> Company does not have a commitment.</t>
    </r>
  </si>
  <si>
    <t xml:space="preserve">BMW encourages its suppliers to set science-based targets via the CDP. Over 70% of suppliers had set targets in the reporting period.
Page 77 Group Report - https://www.bmwgroup.com/content/dam/grpw/websites/bmwgroup_com/ir/downloads/en/2022/bericht/BMW-Group-Report-2021-en.pdf 
Page 3 of Supplier Code of Conduct - https://www.bmwgroup.com/content/dam/grpw/websites/bmwgroup_com/responsibility/downloads/en/2020/BMW_GROUP_Supplier_Sustainability_Policy_Version_2.0.pdf </t>
  </si>
  <si>
    <t xml:space="preserve">Ford requires its Tier 1 suppliers to establish science-based GHG reduction targets, action plans and transparency reporting mechanisms but this requirement does not apply to Tier 2 and below. The responsibility for Tier 2 and below is on Ford's Tier 1 suppliers. 
Page 5 of TCFD Report - https://corporate.ford.com/content/dam/corporate/us/en-us/documents/reports/tcfd-report.pdf </t>
  </si>
  <si>
    <t xml:space="preserve">Not disclosed. No requirements or targets set for suppliers only mention their willingness for a green supply chain.
Page 16 and 65 of ESG Report - https://www.gac-motor.com/static/en/model/about/2021_ESG_REPOT_OF_GAC_GROUP.pdf </t>
  </si>
  <si>
    <t>Geely has not commited to having suppliers provide science-based targets for GHG emissions.</t>
  </si>
  <si>
    <t xml:space="preserve">GM requires suppliers to set GHG targets. It expects them to "strive" (it does not "require") them to set targets that are aligned with GM's own targets.
Page 12 of Supplier Code of Conduct - https://www.gmsustainability.com/_pdf/policies/GM_Supplier_Code_of_Conduct.pdf 
Also see: https://www.gmsustainability.com/priorities/supporting-supplier-responsibility/supply-chain-sustainability.html </t>
  </si>
  <si>
    <t>Hyundai encourages but does not mandate targets.
Page 15 of Sustainability Report - https://www.hyundai.com/content/hyundai/ww/data/csr/data/0000000050/attach/english/hmc-2022-sustainability-report-en.pdf</t>
  </si>
  <si>
    <t xml:space="preserve">Not disclosed. Kia states that "Suppliers should strive to reduce energy consumption and greenhouse gas emissions." They also state that they will reach '90% carbon in the supply chain' by 2045. However, there is no link to SBTs or similar by 2050. 
Supplier Code of Conduct - https://worldwide.kia.com/int/files/company/sr/trust/E000054557.pdf </t>
  </si>
  <si>
    <t xml:space="preserve">All Tier 1 suppliers are required to have science-based targets.
Page 15 of Responsible Sourcing Standards - https://supplier.mercedes-benz.com/servlet/JiveServlet/download/2672-9-3352/V052022_Responsible+Sourcing+Standards_EN.pdf </t>
  </si>
  <si>
    <t xml:space="preserve">Not disclosed. Company state that 'reduction of CO2 emission' is one of 4 key initiatives that suppliers are 'requested' to implement. And under the heading 'Behavioral Standards' the company says that 'prevention of global warming by reducing emissions of greenhouse gases' is one of the areas they are giving priority. 
They also state that for suppliers "In order to contribute to the prevention of global warming, the emissions of greenhouse gases in business operation must be controlled, and emission reduction activities should be promoted such as working on effective utilization of energy"
No mention of the SBTs in any company document. 
Page 11 and 2 of the Green Procurement Guidelines - https://www.mitsubishi-motors.com/en/sustainability/society/green_procurement/pdf/green_procurement_guidelines.pdf 
Page 6 of the Supplier Code of Conduct - https://www.mitsubishi-motors.com/en/sustainability/society/supply_chain_management/pdf/supplier_CSR_guidelines.pdf </t>
  </si>
  <si>
    <t xml:space="preserve">Not disclosed. Company state that "To realize carbon neutrality on the entire vehicle lifecycle by 2050, Nissan will seek to reduce  CO2 emissions from our entire supply chain including suppliers. Suppliers are requested to build and execute voluntary action plans and contribute to  reducing CO2 emissions from the entire vehicle manufacturing process of both Nissan and  suppliers. Nissan will cooperate with our every suppliers to solve any issue on action plan  promotion."
There is no reference to working with suppliers to develop SBTs. 
Page 8 of Green Purchasing Guidelines - https://www.nissan-global.com/JP/SUSTAINABILITY/LIBRARY/GREEN_PURCHASING/ASSETS/PDF/Nissan_Green_Purchasing_Guildeline_2022_e.pdf </t>
  </si>
  <si>
    <t xml:space="preserve">Not disclosed. Company state: "Comply with current laws and try to anticipate changes or trends in law in each country or region.  Manage greenhouse gas emissions from business activities and pursue reduction efforts. Strive to  use energy effectively. Record and report to Renault and/or Nissan, when the data is requested."
No mention of science-based targets. 
Page 6 of Supplier CSR Guidelines - https://www.nissan-global.com/EN/SUSTAINABILITY/LIBRARY/SUPPLIERS_SH/ASSETS/PDF/CSR_Alliance_Guidelines_Supplementary-Handbook-e.pdf </t>
  </si>
  <si>
    <t>Stellantis aims to have 80% of its suppliers submitting Paris-aligned targets by 2028.
Page 82 of CSR Report - https://www.stellantis.com/content/dam/stellantis-corporate/sustainability/csr-disclosure/stellantis/2021/Stellantis_2021_CSR_Report.pdf</t>
  </si>
  <si>
    <t xml:space="preserve">Toyota encourages but does not mandate targets.
Page 7 of Green Purchasing Guidelines - https://www.renaultgroup.com/wp-content/uploads/2020/09/180629_groupe_renault_green_purchasing_en.pdf 
</t>
  </si>
  <si>
    <t xml:space="preserve">Volkswagen does not disclose a requirement for suppliers to set science-based targets. They state that business partners shall make an effort to minimize air emissions that pose a risk to the environment and that suppliers must, on request, provide VW with information on total energy consumption and emissions in metric tons (scope 1,2 and 3). They also mention that CO2 reduction is included in procurement, and that they systematically identify the biggest sources of emissions along the supply chain and extend responsibility for the environmental impact to their suppliers. 
Page 14 of Supplier Code of Conduct - https://www.volkswagen.co.uk/en/compliance-and-integrity/code-of-conduct.html 
Page 102 of Sustainability Report - https://www.volkswagenag.com/presence/nachhaltigkeit/documents/sustainability-report/2021/Nonfinancial_Report_2021_e.pdf </t>
  </si>
  <si>
    <t>Volvo's SCoC states that suppliers should aim to reduce their emissions, but they have not disclosed their requirements for suppliers to provide SBTs.
Page 13 of Supplier Code of Conduct - https://www.volvocars.com/images/v/-/media/market-assets/intl/applications/dotcom/pdf/suppliers/codeofconduct_for_business_partners_en_2022_digital_a4.pdf</t>
  </si>
  <si>
    <t>The company discloses the current percentage of suppliers providing science-based targets.</t>
  </si>
  <si>
    <r>
      <rPr>
        <b/>
        <sz val="10"/>
        <color rgb="FF000000"/>
        <rFont val="Calibri, Arial"/>
      </rPr>
      <t xml:space="preserve">25%: </t>
    </r>
    <r>
      <rPr>
        <sz val="10"/>
        <color rgb="FF000000"/>
        <rFont val="Calibri, Arial"/>
      </rPr>
      <t xml:space="preserve">they disclose the current percentage of tier 1 suppliers providing science-based targets.
</t>
    </r>
    <r>
      <rPr>
        <b/>
        <sz val="10"/>
        <color rgb="FF000000"/>
        <rFont val="Calibri, Arial"/>
      </rPr>
      <t>25%:</t>
    </r>
    <r>
      <rPr>
        <sz val="10"/>
        <color rgb="FF000000"/>
        <rFont val="Calibri, Arial"/>
      </rPr>
      <t xml:space="preserve"> they disclose the current percentage of tier 2 suppliers providing science-based targets.
</t>
    </r>
    <r>
      <rPr>
        <b/>
        <sz val="10"/>
        <color rgb="FF000000"/>
        <rFont val="Calibri, Arial"/>
      </rPr>
      <t xml:space="preserve">25%: </t>
    </r>
    <r>
      <rPr>
        <sz val="10"/>
        <color rgb="FF000000"/>
        <rFont val="Calibri, Arial"/>
      </rPr>
      <t xml:space="preserve">additional points for over 50% of tier 1 suppliers providing science-based targets
</t>
    </r>
    <r>
      <rPr>
        <b/>
        <sz val="10"/>
        <color rgb="FF000000"/>
        <rFont val="Calibri, Arial"/>
      </rPr>
      <t xml:space="preserve">25%: </t>
    </r>
    <r>
      <rPr>
        <sz val="10"/>
        <color rgb="FF000000"/>
        <rFont val="Calibri, Arial"/>
      </rPr>
      <t xml:space="preserve">additional points for all tier 1 suppliers providing sciece-based targets.
</t>
    </r>
  </si>
  <si>
    <t xml:space="preserve">BMW discloses a percentage of tier 1 suppliers who have at least a 2 degree target in place.
Page 77 of Group Report - https://www.bmwgroup.com/content/dam/grpw/websites/bmwgroup_com/ir/downloads/en/2022/bericht/BMW-Group-Report-2021-en.pdf </t>
  </si>
  <si>
    <t xml:space="preserve">Not disclosed. Ford does say that they have surveyed "high impact" suppliers to determine their GHG-reduction targets and that they will survey the remaining suppliers in 2022. All suppliers are required to submit their targest by the end of 2022. Using this, they will develop a joint roadmap in 2023. 
They have also provided the number of suppliers providing GHG emissions data but not targets: "We received GHG emissions data from 262 production suppliers (12% more than last year) using CDP Supply Chain program’s Climate Change questionnaire."
Page 22 and 31 of TCFD Report - https://corporate.ford.com/content/dam/corporate/us/en-us/documents/reports/tcfd-report.pdf 
</t>
  </si>
  <si>
    <t>The company requires all significant suppliers to disclose their water management plan and water usage.</t>
  </si>
  <si>
    <r>
      <rPr>
        <b/>
        <sz val="10"/>
        <color rgb="FF000000"/>
        <rFont val="Calibri, Arial"/>
      </rPr>
      <t>50%:</t>
    </r>
    <r>
      <rPr>
        <sz val="10"/>
        <color rgb="FF000000"/>
        <rFont val="Calibri, Arial"/>
      </rPr>
      <t xml:space="preserve"> the company requires tier 1 suppliers to have a water management plan in place
</t>
    </r>
    <r>
      <rPr>
        <b/>
        <sz val="10"/>
        <color rgb="FF000000"/>
        <rFont val="Calibri, Arial"/>
      </rPr>
      <t>25%:</t>
    </r>
    <r>
      <rPr>
        <sz val="10"/>
        <color rgb="FF000000"/>
        <rFont val="Calibri, Arial"/>
      </rPr>
      <t xml:space="preserve"> the company requires tier 1 suppliers to set water reduction targets
</t>
    </r>
    <r>
      <rPr>
        <b/>
        <sz val="10"/>
        <color rgb="FF000000"/>
        <rFont val="Calibri, Arial"/>
      </rPr>
      <t>25%:</t>
    </r>
    <r>
      <rPr>
        <sz val="10"/>
        <color rgb="FF000000"/>
        <rFont val="Calibri, Arial"/>
      </rPr>
      <t xml:space="preserve"> the company requires tier 1 suppliers to disclose their water usage. According to GRI 303, water usage includes:
- water withdrawn
- water consumed
- water discharged</t>
    </r>
  </si>
  <si>
    <t xml:space="preserve">BMW expects suppliers to minimise resource consumption, but they are not required to have water management plans, set targets or report on water usage.
Page 3 of Supplier Code of Conduct - https://www.bmwgroup.com/content/dam/grpw/websites/bmwgroup_com/responsibility/downloads/en/2020/BMW_GROUP_Supplier_Sustainability_Policy_Version_2.0.pdf </t>
  </si>
  <si>
    <t xml:space="preserve">Ford requires tier 1 suppliers to have water management plans in place, report water usage to Ford (if requested), and to set targets to reduce water usage.
Page 22 of TCFD Report - https://corporate.ford.com/content/dam/corporate/us/en-us/documents/reports/tcfd-report.pdf </t>
  </si>
  <si>
    <t xml:space="preserve">GM requires suppliers to have a water management plan. They are not required to set targets or report on their water usage. 
Page 7 of Supplier Code of Conduct - https://www.gmsustainability.com/_pdf/policies/GM_Supplier_Code_of_Conduct.pdf </t>
  </si>
  <si>
    <t xml:space="preserve">Hyundai requires suppliers to develop water management plans, they are not required to set targets or report on water usage.
Page 8 of Supplier Code of Conduct - https://www.hyundaimotorgroup.com/sustainability/esgPolicy </t>
  </si>
  <si>
    <t>Mercedes requires its suppliers to disclose water usage and indicates this includes water withdrawals, consumption, and discharges with references to avoiding water stress, clean water access, prevent ground and surface water contamination.
They reference the need for safeguards but does not state the requirement for a water management plan or water reduction targets.
Page 15 of Supplier Code of Conduct - https://supplier.mercedes-benz.com/servlet/JiveServlet/download/2672-9-3352/V052022_Responsible+Sourcing+Standards_EN.pdf</t>
  </si>
  <si>
    <t xml:space="preserve">Not disclosed. The company list 'Manage water risk at each production facility' as a main initiative and set a target to 'increase the number of locations where we understand the amount of water used'. No mention of suppliers in this target however. 
Page 46 of Sustainability Report - https://www.mitsubishi-motors.com/en/sustainability/pdf/report-2021/sustainability2021.pdf?201214 </t>
  </si>
  <si>
    <t xml:space="preserve">Nissan surveys suppliers regarding their water usage. They don't disclose if they require suppliers to set targets or have a water management plan.
Page 9 of Green purchasing guidelines - https://www.nissan-global.com/JP/SUSTAINABILITY/LIBRARY/GREEN_PURCHASING/ASSETS/PDF/Nissan_Green_Purchasing_Guildeline_2022_e.pdf </t>
  </si>
  <si>
    <t xml:space="preserve">Renault requires suppliers to report on their water consumption and waste management if requested, but not water usage as a whole. 
Page 7 of Supplier CSR Guidelines - https://www.renaultgroup.com/wp-content/uploads/2020/06/v1-20151215_rn-supplier-csr-guidelines-en.pdf </t>
  </si>
  <si>
    <t xml:space="preserve">Stellantis requires its suppliers to use water "efficiently" but it does not require suppliers to put in place a water management plan, set targets or disclose water usage.
Page 2 of the Global Responsible Purchasing Guidelines
 - https://www.stellantis.com/content/dam/stellantis-corporate/group/governance/corporate-regulations/GLOBAL_RESPONSIBLE_PURCHASING_GUIDELINES_8DEC2021.pdf </t>
  </si>
  <si>
    <t xml:space="preserve">Tesla requires tier 1 suppliers to have water management plans in place, report water usage to Tesla (if requested), and to set targets to reduce water usage.
Page 5 and 6 of Supplier Code of Conduct - https://www.tesla.com/sites/default/files/about/legal/tesla-supplier-code-of-conduct.pdf </t>
  </si>
  <si>
    <t xml:space="preserve">Toyota requires suppliers to reduce water usage but it does not specify that they must set targets. It implies that suppliers should put in place a water management plan and that they report on this and on their actual water usage via a company survey.
Page 9 of Green Purchasing Guidelines - https://www.renaultgroup.com/wp-content/uploads/2020/09/180629_groupe_renault_green_purchasing_en.pdf </t>
  </si>
  <si>
    <t xml:space="preserve">Volkswagen have clauses in their supplier code of conduct that encourage efficient water usage, but they don't require their suppliers to have a water management plan in place, set targets or report their water usage. Their sustainability report confirms that they only focus on their own operations water usage not those of their suppliers.
Page 14 Supplier Code of Conduct - https://www.volkswagen.co.uk/en/compliance-and-integrity/code-of-conduct.html </t>
  </si>
  <si>
    <t>Volvo's SCoC states that suppliers should aim to reduce their water usage, but they are not required to have a water management plan, report on their water usage or set targets.
Page 13 of Supplier Code of Conduct - https://www.volvocars.com/images/v/-/media/market-assets/intl/applications/dotcom/pdf/suppliers/codeofconduct_for_business_partners_en_2022_digital_a4.pdf</t>
  </si>
  <si>
    <t>The company has programs in place to monitor suppliers for compliance with GHG emissions targets and other environmental impacts.</t>
  </si>
  <si>
    <r>
      <rPr>
        <b/>
        <sz val="10"/>
        <color rgb="FF000000"/>
        <rFont val="Calibri, Arial"/>
      </rPr>
      <t xml:space="preserve">25%: </t>
    </r>
    <r>
      <rPr>
        <sz val="10"/>
        <color rgb="FF000000"/>
        <rFont val="Calibri, Arial"/>
      </rPr>
      <t xml:space="preserve">The company has a process that includes reducing GHGs and other environmental impacts, but lacks targets as a basis for compliance.
or
</t>
    </r>
    <r>
      <rPr>
        <b/>
        <sz val="10"/>
        <color rgb="FF000000"/>
        <rFont val="Calibri, Arial"/>
      </rPr>
      <t xml:space="preserve">50%: </t>
    </r>
    <r>
      <rPr>
        <sz val="10"/>
        <color rgb="FF000000"/>
        <rFont val="Calibri, Arial"/>
      </rPr>
      <t xml:space="preserve">The company has a process that includes reducing GHGs and other environmental impacts, and includes targets as a basis for compliance. 
plus
</t>
    </r>
    <r>
      <rPr>
        <b/>
        <sz val="10"/>
        <color rgb="FF000000"/>
        <rFont val="Calibri, Arial"/>
      </rPr>
      <t xml:space="preserve">25%: </t>
    </r>
    <r>
      <rPr>
        <sz val="10"/>
        <color rgb="FF000000"/>
        <rFont val="Calibri, Arial"/>
      </rPr>
      <t xml:space="preserve">the company provides quantitative information of the number of suppliers audited and the tiers that are audited. 
</t>
    </r>
    <r>
      <rPr>
        <b/>
        <sz val="10"/>
        <color rgb="FF000000"/>
        <rFont val="Calibri, Arial"/>
      </rPr>
      <t xml:space="preserve">25%: </t>
    </r>
    <r>
      <rPr>
        <sz val="10"/>
        <color rgb="FF000000"/>
        <rFont val="Calibri, Arial"/>
      </rPr>
      <t>the company provides qualitative case studies of how they have engaged suppliers on their targets.</t>
    </r>
  </si>
  <si>
    <t xml:space="preserve">BMW provides quantitative information of the number of suppliers audited and the tiers that are audited for compliance with sustainability requirements. However, they do not specify whether this includes GHG reduction targets.
Page 327 of Group Report - https://www.bmwgroup.com/content/dam/grpw/websites/bmwgroup_com/ir/downloads/en/2022/bericht/BMW-Group-Report-2021-en.pdf </t>
  </si>
  <si>
    <t xml:space="preserve">Yes. Their Partnership for a Cleaner Environment (PACE) program is a mechanism that Ford is using to communicate "GHG Emissions Reduction Best Practice" and to obtain emissions and other environmental data from 80 key tier 1 suppliers.
Page 31 of TCFD Report -  https://corporate.ford.com/content/dam/corporate/us/en-us/documents/reports/tcfd-report.pdf </t>
  </si>
  <si>
    <t xml:space="preserve">GAC discloses an audit process for monitoring supplier compliance with the SCoC, but they do not explicitly state that this includes GHG emissions and targets.
Page 64 of ESG Report - https://www.gac-motor.com/static/en/model/about/2021_ESG_REPOT_OF_GAC_GROUP.pdf </t>
  </si>
  <si>
    <t xml:space="preserve">GM discloses a questionnaire and audit process for monitoring supplier compliance with the SCoC and have expanded their work with suppliers to "utilise EcoVadis and CDP as sustainability platforms to collect data and gain further insight into their sustainability and compliance practice". However, they do not explicitly state that this includes targets.
Page 81 of Sustainability Report - https://www.gmsustainability.com/_pdf/resources-and-downloads/GM_2021_SR.pdf </t>
  </si>
  <si>
    <t xml:space="preserve">Hyundai states that they completed an investigation of GHG emissions and targets of "major" suppliers. They do not disclose the number or percentage of suppliers monitored, or provide case studies of this monitoring. They do also have a 'Carbon Neutrality in the Supply Chain Plan and that "In 2022, we offered them training to improve awareness of carbon reduction and enhance working-level capabilities, while publishing and distributing an implementation guide that they must follow to promote carbon neutrality. In the second half of 2022, we plan to specify the carbon reduction criteria and targets that will apply to suppliers and operate various support programs to contribute to their carbon reduction efforts through the construction or expansion of smart factories."
Therefore there are systems in place to monitor their suppliers for compliance with GHG emissions targets. 
Page 10 and 25 of Sustainability Report - https://www.hyundai.com/content/hyundai/ww/data/csr/data/0000000050/attach/english/hmc-2022-sustainability-report-en.pdf </t>
  </si>
  <si>
    <t xml:space="preserve">Kia discloses an audit process for monitoring supplier compliance with the SCoC and they have a 'Supply Chain ESG Assessment' in place. Tier 1 suppliers are also 'subject to sustainability risk assessments. However, none of these explicitly state that they include GHG emissions and targets.
Page 65 and 23 of Sustainability Report - https://worldwide.kia.com/int/files/company/sr/sustainability-report/sustainability-report-2022-int.pdf </t>
  </si>
  <si>
    <t>Suppliers are required to set targets and report on their progress against their targets to Mercedes and indicates that such requirements are included in supplier agreements and used for compliance, based on Mercedes goal to be climate neutral by 2039, requiring 89% of suppliers to also be climate neutral by 2039.  Mercedes discloses the number of suppliers audited and describes how they have engaged suppliers on their targets.
Page 4 and 14-15 of Responsible Sourcing Standards - https://supplier.mercedes-benz.com/servlet/JiveServlet/download/2672-9-3352/V052022_Responsible+Sourcing+Standards_EN.pdf 
Page 77 and 145-146 Sustainability report - https://group.mercedes-benz.com/documents/sustainability/other/mercedes-benz-sustainability-report-2021.pdf</t>
  </si>
  <si>
    <t xml:space="preserve">Mitsubishi state that "In its Green Procurement Guidelines, we ask business partners to acquire and renew external certifications of environment management systems, as well as to manage hazardous substances, promote the 3Rs (reduce, reuse and recycle), submit LCA data to allow us to understand the lifecycle environmental impact, reduce environmental impact in business activities, and reduce their environmental impact related to logistics." They also mention that "MITSUBISHI MOTORS asks business partners to conform with its Supplier CSR Guidelines and Green Procurement Guidelines. To ensure steady implementation, we ask suppliers to submit Supplier Commitment and Declaration of Conformity to Regulations on Substances of Concern. We ask new business partners to submit these documents before commencing business with them. We also continue to confirm compliance once we have begun working together to ensure the guidelines’ effectiveness."
The company does have processes in place to monitor suppliers but do not mention any emissions targets set for the suppliers, they simply request suppliers work to reduce CO2 emissions in their Green Procurement Guidelines. 
Page 85 of Sustainability Report - https://www.mitsubishi-motors.com/en/sustainability/pdf/report-2021/sustainability2021.pdf?201214 
Green Procurement Guidelines - https://www.mitsubishi-motors.com/en/sustainability/society/green_procurement/pdf/green_procurement_guidelines.pdf </t>
  </si>
  <si>
    <t xml:space="preserve">Nissan outlines a process to engage and monitor some tier 1 suppliers regarding GHG emissions and targets, and other environmental impacts. They do not specify the number of suppliers monitored or provide case studies.
Page 22 of Green Purchasing Guidelines - https://www.nissan-global.com/JP/SUSTAINABILITY/LIBRARY/GREEN_PURCHASING/ASSETS/PDF/Nissan_Green_Purchasing_Guildeline_2022_e.pdf </t>
  </si>
  <si>
    <t xml:space="preserve">Renault has systems in place to monitor compliance in how suppliers "Manage greenhouse gas emissions from business activities and pursue reduction efforts" which forms part of the company's green purchasing agreements. However, the agreements do not mandate emissions reduction targets and other quantiatatitve and qualitative information are not disclosed.
Page 126 of Annual Report - https://www.renaultgroup.com/en/finance-2/financial-information/documents-and-publications/ </t>
  </si>
  <si>
    <t xml:space="preserve">Stellantis discloses an audit process for monitoring supplier compliance with the SCoC, but they do not explicitly state that this includes GHG emissions and targets.
Page 82 and 278 of CSR Report -  https://www.stellantis.com/content/dam/stellantis-corporate/sustainability/csr-disclosure/stellantis/2021/Stellantis_2021_CSR_Report.pdf </t>
  </si>
  <si>
    <t xml:space="preserve">Toyota discloses an audit process for monitoring supplier compliance with the SCoC, but they do not explicitly state that this includes GHG emissions and targets.
Page 6 of Supplier Sustainability Guidelines - https://global.toyota/pages/global_toyota/sustainability/esg/supplier_csr_en.pdf </t>
  </si>
  <si>
    <t xml:space="preserve">Volkswagen specifies that it may use on-site audits or questionnaires to verify compliance with the SCoC, which includes GHG reduction targets. They do not dislcose the number of suppliers that are monitored for compliance, or case studies of monitoring.
Page 32 of Code of Conduct for Business Partners - https://www.vwgroupsupply.com/one-kbp-pub/media/shared_media/documents_1/nachhaltigkeit/brochure__volkswagen_group_requirements_regarding_sustainability_in_its_relationships_with_business_partners__code_of_conduct_fo/2019_coc_geschaeftspartner_final.pdf </t>
  </si>
  <si>
    <t>Volvo discloses an questionnaire and audit process for monitoring supplier compliance with the SCoC, which includes the expecation of suppliers to reduce their own emissions and in their own supply chains. Quantitative information on audits performed is also provided.
Page 176 of Annual and Sustainability Report - https://vp272.alertir.com/afw/files/press/volvocar/202204044874-1.pdf
Page 13 of Supplier Code of Conduct - https://www.volvocars.com/images/v/-/media/market-assets/intl/applications/dotcom/pdf/suppliers/codeofconduct_for_business_partners_en_2022_digital_a4.pdf</t>
  </si>
  <si>
    <t>Use of supply chain levers to achieve fossil free and environmentally sustainable supply chains</t>
  </si>
  <si>
    <r>
      <rPr>
        <sz val="10"/>
        <color rgb="FF000000"/>
        <rFont val="Calibri, Arial"/>
      </rPr>
      <t xml:space="preserve">The company incentivises suppliers to reduce </t>
    </r>
    <r>
      <rPr>
        <sz val="10"/>
        <color rgb="FF000000"/>
        <rFont val="Calibri, Arial"/>
      </rPr>
      <t>GHG and other significant air emissions.</t>
    </r>
  </si>
  <si>
    <r>
      <rPr>
        <b/>
        <sz val="10"/>
        <color rgb="FF000000"/>
        <rFont val="Calibri, Arial"/>
      </rPr>
      <t>50%:</t>
    </r>
    <r>
      <rPr>
        <sz val="10"/>
        <color rgb="FF000000"/>
        <rFont val="Calibri, Arial"/>
      </rPr>
      <t xml:space="preserve"> the company specifies that cost is not the only factor in choosing a preferred supplier.
</t>
    </r>
    <r>
      <rPr>
        <b/>
        <sz val="10"/>
        <color rgb="FF000000"/>
        <rFont val="Calibri, Arial"/>
      </rPr>
      <t>25%:</t>
    </r>
    <r>
      <rPr>
        <sz val="10"/>
        <color rgb="FF000000"/>
        <rFont val="Calibri, Arial"/>
      </rPr>
      <t xml:space="preserve"> the company specifies that GHG targets are including in the tender and contracting process. 
</t>
    </r>
    <r>
      <rPr>
        <b/>
        <sz val="10"/>
        <color rgb="FF000000"/>
        <rFont val="Calibri, Arial"/>
      </rPr>
      <t>25%:</t>
    </r>
    <r>
      <rPr>
        <sz val="10"/>
        <color rgb="FF000000"/>
        <rFont val="Calibri, Arial"/>
      </rPr>
      <t xml:space="preserve"> the company specifies that "other significant air emissions" targets are included in the tender and contracting process.
As companies are unlikely to publish their contract information, references may be found in sustainability reports, procurement policies, etc.
</t>
    </r>
  </si>
  <si>
    <t xml:space="preserve">BMW specifies that it uses the CDP Supply Chain programme in determining bidders, implying that their procurement process assesses more than cost. As CDP focuses on GHG emissions, it can be assumed GHG emissions are a factor. They don't explicitly specify that other air emissions targets are included in this assessment. 
Page 56 of Group Report - https://www.bmwgroup.com/content/dam/grpw/websites/bmwgroup_com/ir/downloads/en/2022/bericht/BMW-Group-Report-2021-en.pdf </t>
  </si>
  <si>
    <t>Ford requires contractors to set science-based targets to comply with the SCoC, but they do not disclose whether they will take into account emissions when contracting.</t>
  </si>
  <si>
    <t xml:space="preserve">Not disclosed. Company states that "Suppliers need to formulate carbon emission targets and promotion carbon reduction in their operations and their own supply chain; Provide necessary environmental data to Geely Auto." However, no incentive offered. 
Page 71 of ESG Report - http://geelyauto.com.hk/core/files/corporate_governance/en/20220530_1e00175.pdf </t>
  </si>
  <si>
    <t xml:space="preserve">Not disclosed. They appear to offer incentives to suppliers for other ESG metrics such as H&amp;S but not for emission reduction.
The company does outline their 'Support for net zero in the supply chain' and state that "Hyundai helps its suppliers not only to improve quality and make technological advances, but also to achieve carbon neutrality. We monitor suppliers’ carbon emissions and provide them with a carbon-neutral implementation guide designed to enable them to reduce their carbon emissions substantially. In association with our support for the suppliers’ construction of smart factories, Hyundai will continue to improve company-wide ICT-based energy efficiency. In particular, we will join forces with the suppliers of raw materials with a high proportion of carbon emissions in a bid to promote a joint response in conjunction with automotive design technologies, such as recycling materials and expanding the use of new materials." However there is no mention of incentivising suppliers for these reductions. 
Page 15 and 45-47 of Sustainability Report - https://www.hyundai.com/content/hyundai/ww/data/csr/data/0000000050/attach/english/hmc-2022-sustainability-report-en.pdf </t>
  </si>
  <si>
    <t xml:space="preserve">Not disclosed. Throughout Sustainability Report they mention something called 'win-win growth performances' and on page 24 state that they are ' implementing a win-win growth strategy to not only demand that our partners practice social responsibility but also to secure their sustainable capabilities by proposing a code of conduct that business partners must abide by in the major areas of ESG: ethics, environment, labor/human rights, safety/health, and management system.' Which sort of implies suppliers are rewarded for good ESG performance. Again, there is no specific link between this 'win-win growth' concept and emissions. 
Sustainability Report - https://worldwide.kia.com/int/files/company/sr/sustainability-report/sustainability-report-2022-int.pdf </t>
  </si>
  <si>
    <t xml:space="preserve">Mercedes states that as part of the contract award process, suppliers must commit to switching to CO2 neutral products in the medium term, and apply these expectations to its own supply chain. They do not disclose if or how air emissions are assessed in the contracting process.
Page 14 of Responsible Sourcing Standards - https://supplier.mercedes-benz.com/servlet/JiveServlet/download/2672-9-3352/V052022_Responsible+Sourcing+Standards_EN.pdf </t>
  </si>
  <si>
    <t xml:space="preserve">Renault states that CSR criteria is incorporated in their supplier selection process. It does not specify whether GHG or air emissions are explicitly included in this process.
Page 220 of Annual Report - https://www.renaultgroup.com/en/finance-2/financial-information/documents-and-publications/ </t>
  </si>
  <si>
    <t xml:space="preserve">Not disclosed. The company states that "Our very top Suppliers having a leading CSR Performance are annually recognized by our GPSC Top Leadership in the CSR category of our supplier award. The requirements and criteria for this award includes a strong CO2 Performance, overall CSR Policy and Achievements." Only mention awards given and not whether it is part of the contracting process.
Page 82 of CSR Report - https://www.stellantis.com/content/dam/stellantis-corporate/sustainability/csr-disclosure/stellantis/2021/Stellantis_2021_CSR_Report.pdf </t>
  </si>
  <si>
    <t xml:space="preserve">Suppliers who do not meet Volkswagen's expectations regarding environmental performance (including emissions) will not be awarded new contracts. The company specifies that GHG emissions will be included as a key contract award criterion for future contracts.
Page 14 of Supplier Code of Conduct - https://www.vwgroupsupply.com/one-kbp-pub/media/shared_media/documents_1/nachhaltigkeit/brochure__volkswagen_group_requirements_regarding_sustainability_in_its_relationships_with_business_partners__code_of_conduct_fo/2019_coc_geschaeftspartner_final.pdf </t>
  </si>
  <si>
    <t>Volvo state thst the company states "During 2021, emission hot spots in the supply chain have been identified based on updated life cycle assessments. We have also identified prioritized suppliers based on greenhouse gas intensity, based on both current as well as expected future technology. This analysis will be used to set up individual and specific decarbonization plans with selected suppliers. These supply chain ambition follows the Volvo Group’s overall ambition to enable customers to go fossil free by 2040."
Volvo's SCoC states reducing GHG and other air emissions are expectations of suppliers including options for termination if in violation, but it is not stated how these are factored into the contracting process.
Page 176 of Annual and Sustainability Report - https://vp272.alertir.com/afw/files/press/volvocar/202204044874-1.pdf 
Page 13 and 19 of Supplier Code of Conduct - https://www.volvocars.com/images/v/-/media/market-assets/intl/applications/dotcom/pdf/suppliers/codeofconduct_for_business_partners_en_2022_digital_a4.pdf</t>
  </si>
  <si>
    <t>The company incentivises suppliers to improve water management</t>
  </si>
  <si>
    <r>
      <rPr>
        <b/>
        <sz val="10"/>
        <color rgb="FF000000"/>
        <rFont val="Calibri, Arial"/>
      </rPr>
      <t>100%:</t>
    </r>
    <r>
      <rPr>
        <sz val="10"/>
        <color rgb="FF000000"/>
        <rFont val="Calibri, Arial"/>
      </rPr>
      <t xml:space="preserve"> water management is explicitly taken into account in the tendering and contract process, and is a factor in choosing preferred suppliers.</t>
    </r>
  </si>
  <si>
    <t xml:space="preserve">Not disclosed. It is slightly implied. If water was considered a risk for a supplier it would  be considered in purchasing/contracts. 
Page 222 Annual report - https://www.renaultgroup.com/en/finance-2/financial-information/documents-and-publications/ </t>
  </si>
  <si>
    <t xml:space="preserve">Not disclosed. 
Page 82 of CSR Report - https://www.stellantis.com/content/dam/stellantis-corporate/sustainability/csr-disclosure/stellantis/2021/Stellantis_2021_CSR_Report.pdf </t>
  </si>
  <si>
    <t>Volvo's SCoC states water quality and consumption managements are expectations of suppliers including options for termination if in violation, but it is not stated how these are factored into the contracting process.
Page 13 and 19 of Supplier Code of Conduct - https://www.volvocars.com/images/v/-/media/market-assets/intl/applications/dotcom/pdf/suppliers/codeofconduct_for_business_partners_en_2022_digital_a4.pdf</t>
  </si>
  <si>
    <t>Fossil Free and Environmentally Sustainable Steel</t>
  </si>
  <si>
    <t>Disclosure of scope 3 GHG emissions due to steel supply chains</t>
  </si>
  <si>
    <t>The company discloses disaggregated GHG emissions for their steel supply chains.</t>
  </si>
  <si>
    <r>
      <rPr>
        <sz val="10"/>
        <color rgb="FF000000"/>
        <rFont val="Calibri, Arial"/>
      </rPr>
      <t xml:space="preserve">100%: </t>
    </r>
    <r>
      <rPr>
        <sz val="10"/>
        <color rgb="FF000000"/>
        <rFont val="Calibri, Arial"/>
      </rPr>
      <t>The company discloses scope 3 GHG emissions for purchased goods and services, disaggregated for their steel supply chains.</t>
    </r>
  </si>
  <si>
    <t xml:space="preserve">Not disclosed. The company displays a chart labelled 'Raw Material impact % per APV purchased globally' with Steel listed as 18.5% in the chart. Doesn't seem to mention what the impact % means. Therefore, it is not clear what the disaggregated emissions for their steel supply chain use is. 
Page 268 of CSR Report - https://www.stellantis.com/content/dam/stellantis-corporate/sustainability/csr-disclosure/stellantis/2021/Stellantis_2021_CSR_Report.pdf </t>
  </si>
  <si>
    <t xml:space="preserve">Not disclosed. Company states "Steel represents between 20–35 per cent of production emissions within our vehicles, so is an important material to address." Despite this recognition, they do not disclose disaggregated GHG emissions for steel. 
While not qualifying as supply chain-wide or board-approved materials, Volvo has performed and disclosed lifecycle analyses of two vehicles, which includes disaggregated steel (and other) emissions.
Page 157 of Annual and Sustainability Report -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</si>
  <si>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steel supply chains</t>
  </si>
  <si>
    <t>The company has set targets for the use of fossil free and environmentally sustainable steel.</t>
  </si>
  <si>
    <r>
      <rPr>
        <sz val="10"/>
        <color theme="1"/>
        <rFont val="Calibri"/>
        <family val="2"/>
      </rPr>
      <t xml:space="preserve">The scores below are not additive. They indicate specific thresholds for getting that percentage of points:
</t>
    </r>
    <r>
      <rPr>
        <b/>
        <sz val="10"/>
        <color theme="1"/>
        <rFont val="Calibri"/>
        <family val="2"/>
      </rPr>
      <t>100%:</t>
    </r>
    <r>
      <rPr>
        <sz val="10"/>
        <color theme="1"/>
        <rFont val="Calibri"/>
        <family val="2"/>
      </rPr>
      <t xml:space="preserve"> the company has a commitment to source 100% fossil free steel by 2050 and 50% fossil free steel by 2030. 
</t>
    </r>
    <r>
      <rPr>
        <b/>
        <sz val="10"/>
        <color theme="1"/>
        <rFont val="Calibri"/>
        <family val="2"/>
      </rPr>
      <t xml:space="preserve">90%: </t>
    </r>
    <r>
      <rPr>
        <sz val="10"/>
        <color theme="1"/>
        <rFont val="Calibri"/>
        <family val="2"/>
      </rPr>
      <t xml:space="preserve">the company has a commitment to source 100% Responsible Steel Level 4 certified steel by 2040 and 50% automotive steel that is Responsible Steel level 3 or 4 by 2030.
</t>
    </r>
    <r>
      <rPr>
        <b/>
        <sz val="10"/>
        <color theme="1"/>
        <rFont val="Calibri"/>
        <family val="2"/>
      </rPr>
      <t xml:space="preserve">75%: </t>
    </r>
    <r>
      <rPr>
        <sz val="10"/>
        <color theme="1"/>
        <rFont val="Calibri"/>
        <family val="2"/>
      </rPr>
      <t xml:space="preserve">Alignment with SteelZero Commitment to source 100% net zero steel by 2050, with an interim commitment of using 50% responsibly produced steel by 2030.
</t>
    </r>
    <r>
      <rPr>
        <b/>
        <sz val="10"/>
        <color theme="1"/>
        <rFont val="Calibri"/>
        <family val="2"/>
      </rPr>
      <t>50%:</t>
    </r>
    <r>
      <rPr>
        <sz val="10"/>
        <color theme="1"/>
        <rFont val="Calibri"/>
        <family val="2"/>
      </rPr>
      <t xml:space="preserve"> Alignment with IEA Heavy Industry Guidance (27% emissions reduction by 2030 and 95% by 2050)
</t>
    </r>
    <r>
      <rPr>
        <b/>
        <sz val="10"/>
        <color theme="1"/>
        <rFont val="Calibri"/>
        <family val="2"/>
      </rPr>
      <t>25%:</t>
    </r>
    <r>
      <rPr>
        <sz val="10"/>
        <color theme="1"/>
        <rFont val="Calibri"/>
        <family val="2"/>
      </rPr>
      <t xml:space="preserve"> Commitment to net zero steel by 2050 and/or any commitment below IEA Heavy Industry Guidance.</t>
    </r>
  </si>
  <si>
    <t>Not disclosed. The company does state that they they "place particular emphasis on the efficiency of steel that is easy to sort and recover in order to recycle it repeatedly." However, there are no mentions of specific targets.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28 of Sustainability Report - https://www.hyundai.com/content/hyundai/ww/data/csr/data/0000000050/attach/english/hmc-2022-sustainability-report-en.pdf 
Hyundai Steel references - https://www.hyundaimotorgroup.com/story/CONT0000000000034395, https://www.hyundaimotorgroup.com/news/CONT0000000000004427</t>
  </si>
  <si>
    <t>Not disclosed. The only target mentioned was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And on page 5 "Hyundai Steel shall encourage the use of raw and subsidiary materials produced in an eco-friendly way or certified for eco-friendliness. Furthermore, it shall track down the production of raw and subsidiary materials that damages the natural capital and try to reduce a significant risk."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4 and 5 of Environmental Policy document - https://worldwide.kia.com/int/files/company/sr/about/policy-20220715-int.pdf 
Hyundai Steel references - https://www.hyundaimotorgroup.com/story/CONT0000000000034395, https://www.hyundaimotorgroup.com/news/CONT0000000000004427</t>
  </si>
  <si>
    <t xml:space="preserve">The company requires all upstream suppliers to be net zero by 2039. 
Page 145 of Sustainability Report - https://group.mercedes-benz.com/documents/sustainability/other/mercedes-benz-sustainability-report-2021.pdf </t>
  </si>
  <si>
    <t xml:space="preserve">Volvo has commitments to source fossil free steel and use it in its production cars, and specifies steel (and aluminium) as a key supply chain for emissions reductions. Volvo specifies a 25% CO2 reduction goal and that all tier 1 suppliers used 100% "climate neutral" energy by 2025, which together implies steel suppliers, despite not disclosing steel-specific targets.
Page 157 and 164 of Annual and Sustainability Report - https://vp272.alertir.com/afw/files/press/volvocar/202204044874-1.pdf </t>
  </si>
  <si>
    <t>The company publishes progress towards their target by disclosing the current percentage of fossil free steel in their in their annual production cycle.</t>
  </si>
  <si>
    <r>
      <rPr>
        <b/>
        <sz val="10"/>
        <color rgb="FF000000"/>
        <rFont val="Calibri, Arial"/>
      </rPr>
      <t xml:space="preserve">50%: </t>
    </r>
    <r>
      <rPr>
        <sz val="10"/>
        <color rgb="FF000000"/>
        <rFont val="Calibri, Arial"/>
      </rPr>
      <t xml:space="preserve">The company discloses the current percentage of "low-C02 steel", namely "primary steel which emits less than at least 0.5 tonne of CO2 per tonne of crude steel" in their supply chain.
</t>
    </r>
    <r>
      <rPr>
        <b/>
        <sz val="10"/>
        <color rgb="FF000000"/>
        <rFont val="Calibri, Arial"/>
      </rPr>
      <t>50%:</t>
    </r>
    <r>
      <rPr>
        <sz val="10"/>
        <color rgb="FF000000"/>
        <rFont val="Calibri, Arial"/>
      </rPr>
      <t xml:space="preserve"> the company discloses the current percentage of Responsible Steel certified steel in their supply chain. Note: depending on the level of certification, companies may score points under the first category.</t>
    </r>
  </si>
  <si>
    <t xml:space="preserve">Not disclosed. Hyundai displays the amount of steel used during each of the past 3 years. No mention of this steel being fossil free. 
Page 80 of Sustainability Report - https://www.hyundai.com/content/hyundai/ww/data/csr/data/0000000050/attach/english/hmc-2022-sustainability-report-en.pdf </t>
  </si>
  <si>
    <t xml:space="preserve">Not disclosed. Company mention that steel sheets (iron) are a primary raw material for their automobiles and then display the total iron usage for the past 3 years but no mention of fossil free metals.
Page 70 of Sustainability Report - https://worldwide.kia.com/int/files/company/sr/sustainability-report/sustainability-report-2022-int.pdf </t>
  </si>
  <si>
    <t>Not disclosed. Only recycled steel is mentioned and this is covered in a different indicator.</t>
  </si>
  <si>
    <t>The company has a target for the use of secondary/scrap steel by 2030.</t>
  </si>
  <si>
    <r>
      <rPr>
        <b/>
        <sz val="10"/>
        <color rgb="FF000000"/>
        <rFont val="Calibri, Arial"/>
      </rPr>
      <t>100%:</t>
    </r>
    <r>
      <rPr>
        <sz val="10"/>
        <color rgb="FF000000"/>
        <rFont val="Calibri, Arial"/>
      </rPr>
      <t xml:space="preserve"> the company discloses a target for the use of recycled steel that is aligned with IEA Guidance for Heavy Industry has recycling, re‐use: scrap as share of input in steel production as 54% by 2030
</t>
    </r>
    <r>
      <rPr>
        <b/>
        <sz val="10"/>
        <color rgb="FF000000"/>
        <rFont val="Calibri, Arial"/>
      </rPr>
      <t>50%:</t>
    </r>
    <r>
      <rPr>
        <sz val="10"/>
        <color rgb="FF000000"/>
        <rFont val="Calibri, Arial"/>
      </rPr>
      <t xml:space="preserve"> the company discloses a target for the use of recycled steel.</t>
    </r>
  </si>
  <si>
    <t xml:space="preserve">Not disclosed. The company does mention that their cars are 95% recyclable but they have not set any targets related to scrap steel use. 
Page 18 &amp; 71 of Group Report - https://www.bmwgroup.com/content/dam/grpw/websites/bmwgroup_com/ir/downloads/en/2022/bericht/BMW-Group-Report-2021-en.pdf </t>
  </si>
  <si>
    <t xml:space="preserve">Not disclosed. No mention of any targets related to scrap steel but did state that "A power battery recycling system was established, which can recycle 100% of power batteries, steel and aluminum, and recycling points were set up for vehicle recycling."
Page 53 of ESG Report - https://www.gac-motor.com/static/en/model/about/2021_ESG_REPOT_OF_GAC_GROUP.pdf </t>
  </si>
  <si>
    <t xml:space="preserve">Geely has a target to use 20% recycled steel by 2025.
Page 16 of ESG Report - http://geelyauto.com.hk/core/files/corporate_governance/en/20220530_1e00175.pdf </t>
  </si>
  <si>
    <t xml:space="preserve">Not disclosed. No targets have been set but the company does state that they "place particular emphasis on the efficiency of steel that is easy to sort and recover in order to recycle it repeatedly."
Page 28 of Sustainability Report - https://www.hyundai.com/content/hyundai/ww/data/csr/data/0000000050/attach/english/hmc-2022-sustainability-report-en.pdf </t>
  </si>
  <si>
    <t xml:space="preserve">Not disclosed - Kia only provides target for total recycled content in their vehicles. Company states that between 2030-2045 they want to achieve "100% recycling rate of scrapped vehicle based on next generation resource circulation system". Doesn't mention any specific materials or plans to use recycled metals. Only specific material they have a target for is plastic.
Page 65 and 16 of the Sustainability Report - https://worldwide.kia.com/int/files/company/sr/sustainability-report/sustainability-report-2022-int.pdf </t>
  </si>
  <si>
    <t xml:space="preserve">Not disclosed. The company does have a target "Increase the proportion of recycled materials in the mass of produced new vehicles by 33%" Nothing specific to steel.
Page 112 Annual Report - https://www.renaultgroup.com/en/finance-2/financial-information/documents-and-publications/ </t>
  </si>
  <si>
    <t xml:space="preserve">Not disclosed. The company mentions that "Stellantis plants collect scrap metals from press activities" and "Steelmakers recycle scrap metals to product and resell steel". However, no mention of targets or timelines, just that this is a part of their production process.
Page 216 of CSR Report - https://www.stellantis.com/content/dam/stellantis-corporate/sustainability/csr-disclosure/stellantis/2021/Stellantis_2021_CSR_Report.pdf </t>
  </si>
  <si>
    <t xml:space="preserve">Volvo discloses a target to secure 25% recycled steel in their new vehicle models by 2025, which is below the 2030 percentage specified by the IEA.
Page 164 of Annual and Sustainability Report - https://vp272.alertir.com/afw/files/press/volvocar/202204044874-1.pdf </t>
  </si>
  <si>
    <t>The company publishes progress towards their target by disclosing the current percentage of recycled steel used in its annual production cycle.</t>
  </si>
  <si>
    <r>
      <rPr>
        <b/>
        <sz val="10"/>
        <color rgb="FF000000"/>
        <rFont val="Calibri, Arial"/>
      </rPr>
      <t>100%:</t>
    </r>
    <r>
      <rPr>
        <sz val="10"/>
        <color rgb="FF000000"/>
        <rFont val="Calibri, Arial"/>
      </rPr>
      <t xml:space="preserve"> the company discloses the percentage of recycled steel in their annual production cycle (total recycled/scrap steel volume is sufficient if total steel volume is disclosed).
</t>
    </r>
    <r>
      <rPr>
        <b/>
        <sz val="10"/>
        <color rgb="FF000000"/>
        <rFont val="Calibri, Arial"/>
      </rPr>
      <t xml:space="preserve">50%: </t>
    </r>
    <r>
      <rPr>
        <sz val="10"/>
        <color rgb="FF000000"/>
        <rFont val="Calibri, Arial"/>
      </rPr>
      <t>The company partially discloses the percentage of recycled steel for some elements with their annual production cycle.</t>
    </r>
  </si>
  <si>
    <t xml:space="preserve">Not disclosed.  Company states that "At the Recycling and Dismantling Centre in Munich, 8,543 vehicles (including motorcycles) were taken back and recycled during the reporting year. This is equivalent to a total vehicle scrap weight of 12,799 t. In relation to the entire vehicle, at least 85% of materials are recycled and, including thermal utilisation, at least 95% as stipulated by legal requirements (European End-of-Life Vehicles Directive ELV 2000 / 53 / EC). No specific reference to recycled steel in the supply chain. 
Page 336 of Group Report - https://www.bmwgroup.com/content/dam/grpw/websites/bmwgroup_com/ir/downloads/en/2022/bericht/BMW-Group-Report-2021-en.pdf </t>
  </si>
  <si>
    <t xml:space="preserve">Not disclosed. Company mentions that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</si>
  <si>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 xml:space="preserve">Hyundai provides the amount of scrap steel used and overall volume of steel.
Page 28 and 80 of Sustainability Report - https://www.hyundai.com/content/hyundai/ww/data/csr/data/0000000050/attach/english/hmc-2022-sustainability-report-en.pdf </t>
  </si>
  <si>
    <t>Renault discloses the approximate overall quantity of steel and cast iron used in manufacturing, and the percentage of recycled steel used in Europe and North Africa factories, comprising approximately two thirds of overall production (“17% for flat steel to more than 90% for steel bars and cast iron”).
Page 157-158 Universal Registration Document 2021
https://www.renaultgroup.com/wp-content/uploads/2022/04/renault_urd_2021..pdf</t>
  </si>
  <si>
    <t xml:space="preserve">Volvo discloses the percentage of recycled steel in their supply chain (15% of their global fleet)
Page 162 of Annual and Sustainability Report - https://vp272.alertir.com/afw/files/press/volvocar/202204044874-1.pdf </t>
  </si>
  <si>
    <t>Use of supply chain levers to achieve fossil free and environmentally sustainable steel supply chains</t>
  </si>
  <si>
    <t>The company participates in multi-stakeholder initiatives to collaborate with other buyers to incentivise investment in and production of fossil free and environmentally sustainable steel at scale.</t>
  </si>
  <si>
    <r>
      <rPr>
        <b/>
        <sz val="10"/>
        <color rgb="FF000000"/>
        <rFont val="Calibri, Arial"/>
      </rPr>
      <t xml:space="preserve">25%: </t>
    </r>
    <r>
      <rPr>
        <sz val="10"/>
        <color rgb="FF000000"/>
        <rFont val="Calibri, Arial"/>
      </rPr>
      <t xml:space="preserve">the company is a member of ResponsibleSteel
</t>
    </r>
    <r>
      <rPr>
        <b/>
        <sz val="10"/>
        <color rgb="FF000000"/>
        <rFont val="Calibri, Arial"/>
      </rPr>
      <t xml:space="preserve">25%: </t>
    </r>
    <r>
      <rPr>
        <sz val="10"/>
        <color rgb="FF000000"/>
        <rFont val="Calibri, Arial"/>
      </rPr>
      <t xml:space="preserve">the company is a member of SteelZero
</t>
    </r>
    <r>
      <rPr>
        <b/>
        <sz val="10"/>
        <color rgb="FF000000"/>
        <rFont val="Calibri, Arial"/>
      </rPr>
      <t>50%:</t>
    </r>
    <r>
      <rPr>
        <sz val="10"/>
        <color rgb="FF000000"/>
        <rFont val="Calibri, Arial"/>
      </rPr>
      <t xml:space="preserve"> the company has disclosed purchasing commitments with members of ResponsibleSteel.</t>
    </r>
  </si>
  <si>
    <t>BMW is not a member of Responsible Steel or SteelZero</t>
  </si>
  <si>
    <t>BYD is not a member of ResponsibleSteel or SteelZero.</t>
  </si>
  <si>
    <t>Chery is not a member of ResponsibleSteel or SteelZero.</t>
  </si>
  <si>
    <t>Ford is not a member of ResponsibleSteel or SteelZero</t>
  </si>
  <si>
    <t>GAC is not a member of ResponsibleSteel or SteelZero.</t>
  </si>
  <si>
    <t>Geely is not a member of ResponsibleSteel or SteelZero.</t>
  </si>
  <si>
    <t>GM is not a member of ResponsibleSteel or SteelZero.</t>
  </si>
  <si>
    <t>Hyundai Steel is a member of ResponsibleSteel, but Hyundai Motor Group is not a member. Hyundai is not a member of SteelZero. They do not disclose purchasing agreements.</t>
  </si>
  <si>
    <t>Kia is not a member of Responsible Steel or SteelZero.</t>
  </si>
  <si>
    <t>Mercedes is a member of ResponsibleSteel. They are not a member of SteelZero. Mercedes discloses an award given to Big River Steel, a ResponsibleSteel-certified facility and subsidiary of US Steel, a ResponsibleSteel member. However, while the award indicates a supplier relationship, there is insufficient detail to determine if there are purchasing commitments.
Pages 146 Sustainbility Report 2021 - https://group.mercedes-benz.com/documents/sustainability/other/mercedes-benz-sustainability-report-2021.pdf</t>
  </si>
  <si>
    <t>Mitsubishi is not a member of ResponsibleSteel or SteelZero.</t>
  </si>
  <si>
    <t>Nissan is not a member of ResponsibleSteel or SteelZero.</t>
  </si>
  <si>
    <t>Renault is not a member of ResponsibleSteel or SteelZero.</t>
  </si>
  <si>
    <t>Stellantis is not a member of ResponsibleSteel or SteelZero.</t>
  </si>
  <si>
    <t>Telsa is not a member of ResponsibleSteel or SteelZero.</t>
  </si>
  <si>
    <t>Toyota is not a member of ResponsibleSteel or SteelZero.</t>
  </si>
  <si>
    <t>Volkswagen is not a member of ResponsibleSteel or SteelZero.</t>
  </si>
  <si>
    <t>Volvo is a member of ResponsibleSteel and SteelZero. They do not disclose purchasing commitmnnts.</t>
  </si>
  <si>
    <t>Company has entered into formal arrangements with suppliers to incentivise investment in and greater production of fossil free steel.</t>
  </si>
  <si>
    <r>
      <rPr>
        <b/>
        <sz val="10"/>
        <color rgb="FF000000"/>
        <rFont val="Calibri, Arial"/>
      </rPr>
      <t xml:space="preserve">50%: </t>
    </r>
    <r>
      <rPr>
        <sz val="10"/>
        <color rgb="FF000000"/>
        <rFont val="Calibri, Arial"/>
      </rPr>
      <t xml:space="preserve">the company states that it has entered into a contractual relationship with steel suppliers to invest in and scale production of low-C02 steel.
</t>
    </r>
    <r>
      <rPr>
        <b/>
        <sz val="10"/>
        <color rgb="FF000000"/>
        <rFont val="Calibri, Arial"/>
      </rPr>
      <t xml:space="preserve">50%: </t>
    </r>
    <r>
      <rPr>
        <sz val="10"/>
        <color rgb="FF000000"/>
        <rFont val="Calibri, Arial"/>
      </rPr>
      <t>the company discloses timelines/targets for the development of and purchase of low-C02 steel.</t>
    </r>
  </si>
  <si>
    <t xml:space="preserve">BMW has an agreement with the H2 Green steel to purchase "hydrogen steel produced using green electricity". The company also working with Boston Metal towards producing steel without  generating carbon emissions. Timelines or targets are not disclosed.
Page 71 of Group Report - https://www.bmwgroup.com/content/dam/grpw/websites/bmwgroup_com/ir/downloads/en/2022/bericht/BMW-Group-Report-2021-en.pdf </t>
  </si>
  <si>
    <t xml:space="preserve">Not disclosed. The company says that they "Promote development of recycled material circulation system, focusing on plastics, aluminum and steel and a closedloop system including battery life cycle" under the heading 'Our ESG requirements on suppliers'. 
However, it is unclear whether this is a formal requirement or whether suppliers are incentivised for meeting this.
Page 71 of ESG Report - http://geelyauto.com.hk/core/files/corporate_governance/en/20220530_1e00175.pdf </t>
  </si>
  <si>
    <t xml:space="preserve">GM has signed a deal with Nucor regarding the purchase of net-zero steel called Econiq. However, Econiq achieves their net zero rating by using carbon offsets for scope 1, which does not satisfy the criteria.
Page 32 of Sustainability Report - https://www.gmsustainability.com/_pdf/resources-and-downloads/GM_2021_SR.pdf 
</t>
  </si>
  <si>
    <t>Not disclosed.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Hyundai Steel references - https://www.hyundaimotorgroup.com/story/CONT0000000000034395, https://www.hyundaimotorgroup.com/news/CONT0000000000004427</t>
  </si>
  <si>
    <t xml:space="preserve">Mercedes Benz has taken an equity stake in Swedish start-up H2 Green Steel (H2GS) as a way to introduce CO₂ free steel into series production. They state that they are already developing prototype parts from CO2-free steel, which are planned from this year. They state that they want to launch CO2 free steel in a variety of vehicle models from 2025.
They also recognize their existing US supplier, Big River Steel, whose use of recycled scrap steel and renewable energy reduces emissions by 70 per cent compared to conventional blast-furnace process.
Page 34 of Climate Policy - https://group.mercedes-benz.com/dokumente/investoren/berichte/geschaeftsberichte/mercedes-benz/mercedes-benz-ir-climate-policy-report-fy-2021.pdf </t>
  </si>
  <si>
    <t xml:space="preserve">VW group subsidiary Scania has entered into a cooperation with start-up H2 Green Steel for the production of green steel. Note, they do not provide an intensity level for the steel produced.
Page 41 of Sustainability Report - https://www.volkswagenag.com/presence/nachhaltigkeit/documents/sustainability-report/2021/Nonfinancial_Report_2021_e.pdf </t>
  </si>
  <si>
    <t xml:space="preserve">Volvo discloses that it has entered into a partnership with SSAB for the suply of "fossil-free steel". It states that they aim to supply the market at a "commercial scale" by 2026. 
Page 41 of Annual and Sustainability Report - https://vp272.alertir.com/afw/files/press/volvocar/202204044874-1.pdf </t>
  </si>
  <si>
    <t xml:space="preserve">The company integrates improved recyclability of steel into automobile design and manufacture. </t>
  </si>
  <si>
    <r>
      <rPr>
        <b/>
        <sz val="10"/>
        <color rgb="FF000000"/>
        <rFont val="Calibri, Arial"/>
      </rPr>
      <t>25%:</t>
    </r>
    <r>
      <rPr>
        <sz val="10"/>
        <color rgb="FF000000"/>
        <rFont val="Calibri, Arial"/>
      </rPr>
      <t xml:space="preserve"> the company discloses that it is implementing a closed loop process for steel   
</t>
    </r>
    <r>
      <rPr>
        <b/>
        <sz val="10"/>
        <color rgb="FF000000"/>
        <rFont val="Calibri, Arial"/>
      </rPr>
      <t xml:space="preserve">50%: </t>
    </r>
    <r>
      <rPr>
        <sz val="10"/>
        <color rgb="FF000000"/>
        <rFont val="Calibri, Arial"/>
      </rPr>
      <t xml:space="preserve">the company provides detail on its closed loop process for steel
</t>
    </r>
    <r>
      <rPr>
        <b/>
        <sz val="10"/>
        <color rgb="FF000000"/>
        <rFont val="Calibri, Arial"/>
      </rPr>
      <t xml:space="preserve">25%: </t>
    </r>
    <r>
      <rPr>
        <sz val="10"/>
        <color rgb="FF000000"/>
        <rFont val="Calibri, Arial"/>
      </rPr>
      <t>the company provides detail of how it considers the recyclability in automotive and/or component design.</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</si>
  <si>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steel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</si>
  <si>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Not disclosed. The company state that they are " In the process of production and manufacturing where carbon reduction is a priority, we aim to leverage recycled use of resources to develop green works, advance green sourcing, manufacturing and recycling, and create a new green and low-carbon ecosystem throughout the chain from R&amp;D to production and from purchase to use." No reference to steel and recycling or of a closed loop between supply chain and company.
Page 4 of ESG Report - https://www.gac-motor.com/static/en/model/about/2021_ESG_REPOT_OF_GAC_GROUP.pdf </t>
  </si>
  <si>
    <t xml:space="preserve">Geely states that they have a closed loop process in place, which includes steel, and that they are conducting research on how to increase recycled content in their automotive parts, and have achieved an increase in recycled steel in vehicle sheet metal parts.
Page 25 of ESG Report - http://geelyauto.com.hk/core/files/corporate_governance/en/20220530_1e00175.pdf </t>
  </si>
  <si>
    <t xml:space="preserve">Hyundai doesn't refer to a closed loop system, but it states that it considers the how to improve the recoverability of steel in its manufacturing process. Recyclability of materials seems to be important but there is no specific link to automobile design. 
Page 28 of Sustainability Report - https://www.hyundai.com/content/hyundai/ww/data/csr/data/0000000050/attach/english/hmc-2022-sustainability-report-en.pdf </t>
  </si>
  <si>
    <t xml:space="preserve">Kia states that will consider the design of products to improve circularity, but they don't explicitly mention steel or provide details on this.
Page 38 of Sustainability Report - https://worldwide.kia.com/int/files/company/sr/sustainability-report/sustainability-report-2022-int.pdf </t>
  </si>
  <si>
    <t xml:space="preserve">Not disclosed. Company state that "To this end, we are already using the “Design for Environment” approach during the vehicle development stage. This means that we design our vehicles to be as resource-conserving and environmentally friendly as possible over their entire life cycle." However, there is not a specific mention to steel or of a closed loop process for steel. 
Page 165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</si>
  <si>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</si>
  <si>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Not disclosed. Company state that "In an attempt to use resources efficiently with less energy we will promote the use of recycled materials and strive to incorporate reusable resources in our activities at the design, purchasing and manufacturing stage". However, nothing specific link to steel. 
Page 68 of Sustainability Report - https://www.nissan-global.com/EN/SUSTAINABILITY/LIBRARY/SR/2022/ASSETS/PDF/SR22_E_All.pdf </t>
  </si>
  <si>
    <t>Renault makes general disclosure on recycling and discloses that they work with suppliers on a closed loop processes, including for "sheet metal" with references to steel. They do not provide detail on the operation of this process. They state that they develop new ways of reusing materials and conduct research to improve the use of secondary materials, but they do not provide examples of how this is done for steel.
Page 157 and 164 of Annual Report - https://www.renaultgroup.com/en/finance-2/financial-information/documents-and-publications/ "</t>
  </si>
  <si>
    <t xml:space="preserve">Stellantis states that they design to reduce the use of raw materials, and improve recyclability, but they do not explicitly disclose how this applies to steel. 
Page 208 and 212 of CSR Report - https://www.stellantis.com/content/dam/stellantis-corporate/sustainability/csr-disclosure/stellantis/2021/Stellantis_2021_CSR_Report.pdf </t>
  </si>
  <si>
    <t xml:space="preserve">Volvo states that they have a closed loop process in place for steel, and provides detail on the operation of this process. They are looking at material optimisation in the design process to reduce the amount of material. 
Page 30, 162 and 165 of Annual and Sustainability Report - https://vp272.alertir.com/afw/files/press/volvocar/202204044874-1.pdf </t>
  </si>
  <si>
    <t xml:space="preserve">Fossil Free and Environmentally Sustainable Aluminium </t>
  </si>
  <si>
    <t>Disclosure of  scope 3 GHG emissions due to aluminium</t>
  </si>
  <si>
    <t>The company discloses disaggregated GHG emissions for their aluminium supply chains.</t>
  </si>
  <si>
    <r>
      <rPr>
        <b/>
        <sz val="10"/>
        <color rgb="FF000000"/>
        <rFont val="Calibri, Arial"/>
      </rPr>
      <t xml:space="preserve">100%: </t>
    </r>
    <r>
      <rPr>
        <sz val="10"/>
        <color rgb="FF000000"/>
        <rFont val="Calibri, Arial"/>
      </rPr>
      <t>The company discloses scope 3 GHG emissions for purchased goods and services, disaggregated for their aluminium supply chains.</t>
    </r>
  </si>
  <si>
    <t xml:space="preserve">Not disclosed. Company says that the "the results of the 2021 supplier carbon emission surveys how that the top 69 carbon emitters (15,000 tons of CO2 or more) in the production of tires, aluminum wheels, and batteries, etc. account for 78% of the total supply chain emissions."
Page 25 of Sustainability Report - https://www.hyundai.com/content/hyundai/ww/data/csr/data/0000000050/attach/english/hmc-2022-sustainability-report-en.pdf </t>
  </si>
  <si>
    <t xml:space="preserve">Not disclosed. Only 1 mention of aluminum across all documents which gives the total amount or Iron and Aluminum used by the company over the past 5 years.
Page 111 of Sustainability Report - https://www.mitsubishi-motors.com/en/sustainability/pdf/report-2021/sustainability2021.pdf?201214 </t>
  </si>
  <si>
    <t>Not disclosed.</t>
  </si>
  <si>
    <t xml:space="preserve">Not disclosed. The company states that " xamples of materials with a major contribution is aluminium and steel. Aluminum is representing 30 per cent of the CO2 emissions from the material in an average C40 electric car, making it a key focus area." Only provides % per average electric car produced by the company.
While not qualifying as supply chain-wide or board-approved materials, Volvo has performed and disclosed lifecycle analyses of two vehicles, which includes disaggregated steel (and other) emissions.
Page 157 of Annual and Sustainability Report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</si>
  <si>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aluminum supply chains</t>
  </si>
  <si>
    <t>The company has set targets for the use of fossil free and environmentally sustainable aluminium</t>
  </si>
  <si>
    <r>
      <rPr>
        <sz val="10"/>
        <color rgb="FF000000"/>
        <rFont val="Calibri, Arial"/>
      </rPr>
      <t xml:space="preserve">The scores below are not additive. They indicate specific thresholds for getting that percentage of points: 
</t>
    </r>
    <r>
      <rPr>
        <b/>
        <sz val="10"/>
        <color rgb="FF000000"/>
        <rFont val="Calibri, Arial"/>
      </rPr>
      <t xml:space="preserve">100%: </t>
    </r>
    <r>
      <rPr>
        <sz val="10"/>
        <color rgb="FF000000"/>
        <rFont val="Calibri, Arial"/>
      </rPr>
      <t xml:space="preserve"> The company has a commitment to source 100% fossil free Aluminium by 2050 and 50% fossil free Aluminium by 2030.</t>
    </r>
    <r>
      <rPr>
        <b/>
        <sz val="10"/>
        <color rgb="FF000000"/>
        <rFont val="Calibri, Arial"/>
      </rPr>
      <t xml:space="preserve">
90%: </t>
    </r>
    <r>
      <rPr>
        <sz val="10"/>
        <color rgb="FF000000"/>
        <rFont val="Calibri, Arial"/>
      </rPr>
      <t xml:space="preserve">Aligned with Mission Possible 1.5 scenario all primary aluminium being produced with low-carbon power by 2035
</t>
    </r>
    <r>
      <rPr>
        <b/>
        <sz val="10"/>
        <color rgb="FF000000"/>
        <rFont val="Calibri, Arial"/>
      </rPr>
      <t xml:space="preserve">75%: </t>
    </r>
    <r>
      <rPr>
        <sz val="10"/>
        <color rgb="FF000000"/>
        <rFont val="Calibri, Arial"/>
      </rPr>
      <t xml:space="preserve">Aligned with First Movers Coalition guidance of 10% "low-CO2" primary aluminum by 2030.
</t>
    </r>
    <r>
      <rPr>
        <b/>
        <sz val="10"/>
        <color rgb="FF000000"/>
        <rFont val="Calibri, Arial"/>
      </rPr>
      <t>50%:</t>
    </r>
    <r>
      <rPr>
        <sz val="10"/>
        <color rgb="FF000000"/>
        <rFont val="Calibri, Arial"/>
      </rPr>
      <t xml:space="preserve"> Alignment with IEA Heavy Industry Guidance (27% emissions reduction by 2030 and 95% by 2050) 
</t>
    </r>
    <r>
      <rPr>
        <b/>
        <sz val="10"/>
        <color rgb="FF000000"/>
        <rFont val="Calibri, Arial"/>
      </rPr>
      <t xml:space="preserve">25%: </t>
    </r>
    <r>
      <rPr>
        <sz val="10"/>
        <color rgb="FF000000"/>
        <rFont val="Calibri, Arial"/>
      </rPr>
      <t>Commitment to net zero Aluminium by 2050 and/or any commitment below IEA Heavy Industry Guidance.
Definition of low-CO2 taken from First Movers Coalition, specifically &lt; 3 tons CO2e/ton.</t>
    </r>
  </si>
  <si>
    <t xml:space="preserve">Volvo specifies aluminium (and steel) as a key supply chain for emissions reductions. Volvo specifies a 25% CO2 reduction goal and that all tier 1 suppliers used 100% "climate neutral" energy by 2025, which together implies aluminum suppliers, despite not disclosing aluminium-specific targets.
Page 157 and 164 of Annual and Sustainability Report - https://vp272.alertir.com/afw/files/press/volvocar/202204044874-1.pdf </t>
  </si>
  <si>
    <t>The company publishes progress towards their target by disclosing the current percentage of fossil free aluminium in their in their annual production cycle.</t>
  </si>
  <si>
    <r>
      <rPr>
        <b/>
        <sz val="10"/>
        <color rgb="FF000000"/>
        <rFont val="Calibri, Arial"/>
      </rPr>
      <t>100%:</t>
    </r>
    <r>
      <rPr>
        <sz val="10"/>
        <color rgb="FF000000"/>
        <rFont val="Calibri, Arial"/>
      </rPr>
      <t xml:space="preserve"> The company discloses the current percentage of  fossil free aluminum in their supply chain.</t>
    </r>
  </si>
  <si>
    <t xml:space="preserve">Not disclosed. The company displays the amount of aluminum used during each of the past 3 years. No mention of this aluminum being fossil free.
Page 80 of Sustainability Report - https://www.hyundai.com/content/hyundai/ww/data/csr/data/0000000050/attach/english/hmc-2022-sustainability-report-en.pdf </t>
  </si>
  <si>
    <t>Not disclosed. The company states they direct suppliers to source aluminium from "smelters that are using climate neutral electricity in the refining process and thereby reduce the CO2 impact" but does not indicate the current %.
Page 157 of Annual and Sustainability Report - https://vp272.alertir.com/afw/files/press/volvocar/202204044874-1.pdf</t>
  </si>
  <si>
    <t>The company has a target to increase use of secondary/scrap aluminium by 2030.</t>
  </si>
  <si>
    <r>
      <rPr>
        <sz val="10"/>
        <color rgb="FF000000"/>
        <rFont val="Calibri, Arial"/>
      </rPr>
      <t xml:space="preserve">These scores are not cumulative, they are thresholds for achieving a particular score.
</t>
    </r>
    <r>
      <rPr>
        <b/>
        <sz val="10"/>
        <color rgb="FF000000"/>
        <rFont val="Calibri, Arial"/>
      </rPr>
      <t xml:space="preserve">100%: </t>
    </r>
    <r>
      <rPr>
        <sz val="10"/>
        <color rgb="FF000000"/>
        <rFont val="Calibri, Arial"/>
      </rPr>
      <t xml:space="preserve">the company discloses a target for use of secondary or scrap aluminium that is aligned with IEA Net Zero 42% secondary/scrap by 2030.
</t>
    </r>
    <r>
      <rPr>
        <b/>
        <sz val="10"/>
        <color rgb="FF000000"/>
        <rFont val="Calibri, Arial"/>
      </rPr>
      <t>50%:</t>
    </r>
    <r>
      <rPr>
        <sz val="10"/>
        <color rgb="FF000000"/>
        <rFont val="Calibri, Arial"/>
      </rPr>
      <t xml:space="preserve"> the company discloses a target for use of secondary or scrap aluminium that is less than IEA Net Zero 42% secondary/scrap by 2030.
</t>
    </r>
  </si>
  <si>
    <t xml:space="preserve">Geely discloses a 30% target for use of recycled aluminium by 2025 that is less than 42% by 2040.
Page 16 of ESG Report - http://geelyauto.com.hk/core/files/corporate_governance/en/20220530_1e00175.pdf </t>
  </si>
  <si>
    <t xml:space="preserve">Not disclosed. The company states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On page 4 of the Environmental Policy - https://worldwide.kia.com/int/files/company/sr/about/policy-20220715-int.pdf </t>
  </si>
  <si>
    <t>Volvo has a target of 40% recycling aluminium by 2025, which is slightly below the 42% specified by IEA Net Zero, but 5 years earlier. Therefore, we have considered this aligned with 42% by 2030.</t>
  </si>
  <si>
    <t>The company publishes progress towards their target by disclosing the current percentage of recycled aluminium used in its annual production cycle.</t>
  </si>
  <si>
    <r>
      <rPr>
        <b/>
        <sz val="10"/>
        <color rgb="FF000000"/>
        <rFont val="Calibri, Arial"/>
      </rPr>
      <t>100%:</t>
    </r>
    <r>
      <rPr>
        <sz val="10"/>
        <color rgb="FF000000"/>
        <rFont val="Calibri, Arial"/>
      </rPr>
      <t xml:space="preserve"> the company discloses the percentage of recycled aluminium in their annual production cycle (total recycled/scrap aluminium volume is sufficient if total aluminium volume is disclosed)
</t>
    </r>
    <r>
      <rPr>
        <b/>
        <sz val="10"/>
        <color rgb="FF000000"/>
        <rFont val="Calibri, Arial"/>
      </rPr>
      <t>50%:</t>
    </r>
    <r>
      <rPr>
        <sz val="10"/>
        <color rgb="FF000000"/>
        <rFont val="Calibri, Arial"/>
      </rPr>
      <t xml:space="preserve"> the company partially discloses the percentage of recycled aluminium for some elements with their annual production cycle</t>
    </r>
  </si>
  <si>
    <t xml:space="preserve">BMW discloses the rate of recycled aluminum in some of its components but not their overall production.
Page 71 Group Report - https://www.bmwgroup.com/content/dam/grpw/websites/bmwgroup_com/ir/downloads/en/2022/bericht/BMW-Group-Report-2021-en.pdf </t>
  </si>
  <si>
    <t xml:space="preserve">Not disclosed. Ford does indicate that recycling occurs and provides absolute numbers, but they do not provide a percentage of recycled aluminium used, nor the means of calculating one (i.e. by providing total amount of aluminium used in production).
Ford's integrated Sustainability and Financial report (p. 96) states: 
"Ford is the largest automotive closed-loop aluminum recycler in the world. We worked closely with our aluminum sheet suppliers to create unique alloys just for closed-loop recycling. Our closed-loop system recovers aluminum scrap during parts stamping but keeps the various aluminum alloys separated so they can be recycled back into fresh alloy for new vehicles, which saves 95% of the energy that would be required to create new aluminum from raw ore. This closed loop recycling system is used to build the F-Series, recovering up to 20 million pounds of high-strength, military-grade, aluminum alloy per month. This is how Ford maximizes aluminum recycling in our plants and minimizes the need for primary metal."
And in the company's TCFD report states that "The closed loop recycling system used to build F-Series recovered up to 20 million pounds of high-strength, military-grade, aluminum alloy per month."
Page 96 Sustainability and Financial Report - https://corporate.ford.com/social-impact/sustainability.html 
Page 33 TCFD Report - https://corporate.ford.com/operations/governance-and-policies/supplier-code-of-conduct.html </t>
  </si>
  <si>
    <t xml:space="preserve">Not disclosed. They state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</si>
  <si>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Company discloses both total volume of scrap aluminum and total aluminium volume
Page 80 of sustainability report: https://www.hyundai.com/content/hyundai/ww/data/csr/data/0000000050/attach/english/hmc-2022-sustainability-report-en.pdf</t>
  </si>
  <si>
    <t>Renault discloses the approximate overall quantity of aluminum used in manufacturing, and the percentage of recycled aluminum used in Europe and North Africa factories, comprising approximately two thirds of overall production (“nearly 100% for aluminum foundries and secondary smelting and nearly 40% for pressed aluminum parts manufactured internally”).
Page 157-158 Universal Registration Document 2021
https://www.renaultgroup.com/wp-content/uploads/2022/04/renault_urd_2021..pdf</t>
  </si>
  <si>
    <t>Volvo discloses their current percentage of recycled aluminium in annual production at 10%. They also disclose the current % of aluminium that is recovered and that they have 100% closed loop system for all sheets in EU. 
Page 162 - https://vp272.alertir.com/afw/files/press/volvocar/202204044874-1.pdf</t>
  </si>
  <si>
    <t>Use of supply chain levers to achieve fossil free and environmentally sustainable aluminium supply chains</t>
  </si>
  <si>
    <t>The company participates in initiatives to collaborate with other buyers to incentivise investment in and production of fossil free aluminium at scale.</t>
  </si>
  <si>
    <r>
      <rPr>
        <b/>
        <sz val="10"/>
        <color rgb="FF000000"/>
        <rFont val="Calibri, Arial"/>
      </rPr>
      <t xml:space="preserve">20%: </t>
    </r>
    <r>
      <rPr>
        <sz val="10"/>
        <color rgb="FF000000"/>
        <rFont val="Calibri, Arial"/>
      </rPr>
      <t xml:space="preserve">the company is a member of the Aluminium Stewardship Initiative 
</t>
    </r>
    <r>
      <rPr>
        <b/>
        <sz val="10"/>
        <color rgb="FF000000"/>
        <rFont val="Calibri, Arial"/>
      </rPr>
      <t xml:space="preserve">30%: </t>
    </r>
    <r>
      <rPr>
        <sz val="10"/>
        <color rgb="FF000000"/>
        <rFont val="Calibri, Arial"/>
      </rPr>
      <t xml:space="preserve">the company is a member of First Movers Coalition.
</t>
    </r>
    <r>
      <rPr>
        <b/>
        <sz val="10"/>
        <color rgb="FF000000"/>
        <rFont val="Calibri, Arial"/>
      </rPr>
      <t xml:space="preserve">50%: </t>
    </r>
    <r>
      <rPr>
        <sz val="10"/>
        <color rgb="FF000000"/>
        <rFont val="Calibri, Arial"/>
      </rPr>
      <t>the company has disclosed purchasing commitments with members of the First Movers Coalition.</t>
    </r>
  </si>
  <si>
    <t>BMW is not a member of the First Movers Coalition. They are a member of the Aluminium Stewardship Council.</t>
  </si>
  <si>
    <t>BYD is not a member of the First Movers Coalition or the Aluminum Stewardship Initiative.</t>
  </si>
  <si>
    <t>Chery is not a member of the First Movers Coalition or the Aluminum Stewardship Initiative.</t>
  </si>
  <si>
    <t>Ford is a member of the First Movers Coalition. Ford is not a member of the Aluminum Stewardship Initiative and does not disclose purchasing commitments.</t>
  </si>
  <si>
    <t>GAC is not a member of the First Movers Coalition or the Aluminum Stewardship Initiative.</t>
  </si>
  <si>
    <t>Geely is not a member of the First Movers Coalition or the Aluminum Stewardship Initiative.</t>
  </si>
  <si>
    <t>GM is not a member of the First Movers Coalition or the Aluminum Stewardship Initiative.</t>
  </si>
  <si>
    <t>Hyundai is not a member of the First Movers Coalition or the Aluminum Stewardship Initiative.</t>
  </si>
  <si>
    <t>Kia is not a member of the First Movers Coalition or the Aluminum Stewardship Initiative.</t>
  </si>
  <si>
    <t>Mercedes is not a member of the First Movers Coalition. They are a member of the Aluminium Stewardship Council and also state that they are working to enhance the standard as a member of the Standards Committee.</t>
  </si>
  <si>
    <t>Mitsubishi is not a member of the First Movers Coalition or the Aluminum Stewardship Initiative.</t>
  </si>
  <si>
    <t>Nissan is not a member of the First Movers Coalition or the Aluminum Stewardship Initiative.</t>
  </si>
  <si>
    <t>Renault is not a member of the First Movers Coalition or the Aluminum Stewardship Initiative.</t>
  </si>
  <si>
    <t>Stellantis is not a member of the First Movers Coalition or the Aluminum Stewardship Initiative.</t>
  </si>
  <si>
    <t>Tesla is not a member of the First Movers Coalition or the Aluminum Stewardship Initiative.</t>
  </si>
  <si>
    <t>Toyota is not a member of the First Movers Coalition or the Aluminum Stewardship Initiative.</t>
  </si>
  <si>
    <t>Volkswagen is not a member of the First Movers Coalition or the Aluminum Stewardship Initiative.</t>
  </si>
  <si>
    <t>Volvo is a member of the First Movers Coalition but they have not disclosed purchasing commitments with members of the Coalition. They are not a member of the Aluminum Stewardship Initiative.</t>
  </si>
  <si>
    <t>The company has entered into formal arrangements to incentivise investment in and greater production of fossil free aluminium</t>
  </si>
  <si>
    <r>
      <rPr>
        <b/>
        <sz val="10"/>
        <color rgb="FF000000"/>
        <rFont val="Calibri, Arial"/>
      </rPr>
      <t xml:space="preserve">20%: </t>
    </r>
    <r>
      <rPr>
        <sz val="10"/>
        <color rgb="FF000000"/>
        <rFont val="Calibri, Arial"/>
      </rPr>
      <t xml:space="preserve">the company states that is procures some components with ASI certification
</t>
    </r>
    <r>
      <rPr>
        <b/>
        <sz val="10"/>
        <color rgb="FF000000"/>
        <rFont val="Calibri, Arial"/>
      </rPr>
      <t xml:space="preserve">30%: </t>
    </r>
    <r>
      <rPr>
        <sz val="10"/>
        <color rgb="FF000000"/>
        <rFont val="Calibri, Arial"/>
      </rPr>
      <t xml:space="preserve">the company states that it has entered into a contractual relationship with alumium suppliers to invest in and scale production of  low-CO2 aluminium.
</t>
    </r>
    <r>
      <rPr>
        <b/>
        <sz val="10"/>
        <color rgb="FF000000"/>
        <rFont val="Calibri, Arial"/>
      </rPr>
      <t xml:space="preserve">50%: </t>
    </r>
    <r>
      <rPr>
        <sz val="10"/>
        <color rgb="FF000000"/>
        <rFont val="Calibri, Arial"/>
      </rPr>
      <t>the company discloses targets for the development of and purchase of fossil free aluminium from those suppliers.
Definition of low-CO2 taken from First Movers Coalition, specifically &lt; 3 tons CO2e/ton.</t>
    </r>
  </si>
  <si>
    <t>BMW’s Landshut light metal foundry is ASI certified however this is not disclosed in board-approved materials.</t>
  </si>
  <si>
    <t>Mercedes procures ASI-certified materials for certain components and only awards contracts to certain tier-1 suppliers in Europe if they  procure primary aluminium from ASI-certified sources.
Page 178 Sustainability report - https://group.mercedes-benz.com/documents/sustainability/other/mercedes-benz-sustainability-report-2021.pdf</t>
  </si>
  <si>
    <t xml:space="preserve">Not disclosed. The company states "As the majority of the CO2 emissions from aluminium production is coming from the smelting process, we are directing our suppliers to a number of approved aluminium smelters to be used for components containing aluminium delivered to us. This to enable our suppliers to source aluminium from smelters that are using climate neutral electricity in the refining process and thereby reduce the CO2 impact." No incentives mentioned, just support. 
Page 157 of Annual and Sustainability Report - https://vp272.alertir.com/afw/files/press/volvocar/202204044874-1.pdf </t>
  </si>
  <si>
    <t xml:space="preserve">The company integrates improved recyclability of aluminium into automobile design and manufacturing process. </t>
  </si>
  <si>
    <r>
      <rPr>
        <b/>
        <sz val="10"/>
        <color rgb="FF000000"/>
        <rFont val="Calibri, Arial"/>
      </rPr>
      <t>25%:</t>
    </r>
    <r>
      <rPr>
        <sz val="10"/>
        <color rgb="FF000000"/>
        <rFont val="Calibri, Arial"/>
      </rPr>
      <t xml:space="preserve"> the company discloses that it is implementing a closed loop process for aluminium
</t>
    </r>
    <r>
      <rPr>
        <b/>
        <sz val="10"/>
        <color rgb="FF000000"/>
        <rFont val="Calibri, Arial"/>
      </rPr>
      <t>50%:</t>
    </r>
    <r>
      <rPr>
        <sz val="10"/>
        <color rgb="FF000000"/>
        <rFont val="Calibri, Arial"/>
      </rPr>
      <t xml:space="preserve"> the company provides detail on its closed loop process for aluminium
</t>
    </r>
    <r>
      <rPr>
        <b/>
        <sz val="10"/>
        <color rgb="FF000000"/>
        <rFont val="Calibri, Arial"/>
      </rPr>
      <t>25%:</t>
    </r>
    <r>
      <rPr>
        <sz val="10"/>
        <color rgb="FF000000"/>
        <rFont val="Calibri, Arial"/>
      </rPr>
      <t xml:space="preserve"> the company provides detail of how it considers the recyclability of aluminium in automotive and/or component design. Note: this could include the development of new alloys.</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</si>
  <si>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aluminium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</si>
  <si>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Ford states that they have an agreement with suppliers to establish a closed-loop system for aluminum. They provide detail on the operation of that system. They provide absolute amounts of aluminium recycled, but no targets or percentages. They provide information on how they work with suppliers to improve recyclability through the development of new alloys.
Page 19 of TCFD Report - https://corporate.ford.com/content/dam/corporate/us/en-us/documents/reports/tcfd-report.pdf 
Page 18 of ESG data book - https://corporate.ford.com/social-impact/sustainability.html </t>
  </si>
  <si>
    <t xml:space="preserve">Geely refers to having closed loop processes in place and specifies aluminum as one of the materials currently incorporated recycled content and with the intent to increase the recycled content. It does not provide any detail on this process or how it considers aluminium recyclability in design. 
Page 24-25 and 71 of ESG Report - http://geelyauto.com.hk/core/files/corporate_governance/en/20220530_1e00175.pdf </t>
  </si>
  <si>
    <t xml:space="preserve">Not disclosed. Company mention that "In 2021, we recycled 91.5% of all waste materials generated at our business sites, while treating difficult-to-recycle waste in an environmentally-friendly way. We are also increasing the amount of recycling by promoting the recycling of waste that was previously incinerated or landfilled." Again, no specific link to automobile design, or explicit reference to aluminium. Any closed loop recycling discussion in sustainability report is linked to battery.
Page 28 of Sustainability Report - https://www.hyundai.com/content/hyundai/ww/data/csr/data/0000000050/attach/english/hmc-2022-sustainability-report-en.pdf </t>
  </si>
  <si>
    <t xml:space="preserve">Kia does not disclose a closed loop process for aluminium. It does state that they take recyclability into account in car design, however, they do not specify that this includes aluminium.
Page 38 of Sustainability Report - https://worldwide.kia.com/int/files/company/sr/sustainability-report/sustainability-report-2022-int.pdf </t>
  </si>
  <si>
    <t xml:space="preserve">Mercedes-Benz AG is making increased use  of this light metal and is working together with its suppliers to create aluminium alloys that contain a proportion  of scrap. For example, we developed aluminium alloys that contain recycled scrap aluminium from sources such as end-of-life vehicles, façade panels or packaging — known as end-of-life scrap. Mercedes works with suppliers to develop new aluminium alloys that contain recycled scrap. They do not disclose whether they have established a broader closed loop process for aluminium with suppliers. 
Page 169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</si>
  <si>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</si>
  <si>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Nissan states that they are working with suppliers on a closed loop recycling process for aluminium, and they provide some detail on the operation of this process. They don't disclose how they consider recyclability in product or manufacturing design.
Page 70 of Sustainability Report - https://www.nissan-global.com/EN/SUSTAINABILITY/LIBRARY/SR/2022/ASSETS/PDF/SR22_E_All.pdf </t>
  </si>
  <si>
    <t>Renault makes general disclosure on recycling and discloses that they work with suppliers on a closed loop processes, including for "sheet metal" with references to aluminium. They do not provide detail on the operation of this process. They state that they develop new ways of reusing materials and conduct research to improve the use of secondary materials, but they do not provide examples of how this is done for aluminium.
Page 157 and 164 of Annual Report - https://www.renaultgroup.com/en/finance-2/financial-information/documents-and-publications/</t>
  </si>
  <si>
    <t xml:space="preserve">Stellantis indicates that it is working on creating a 'circular economy in the aluminium manufacturing sector. They do not provide detail on their closed loop processes or how they look to improve recyclability through product or manufacturing design. 
Page 21, 208 and 219 of CSR Report - https://www.stellantis.com/content/dam/stellantis-corporate/sustainability/csr-disclosure/stellantis/2021/Stellantis_2021_CSR_Report.pdf </t>
  </si>
  <si>
    <t>The company does disclose limited information with regards dismantling and design: https://www.toyota-europe.com/world-of-toyota/feel/environment/better-earth/recycle. However, the disclosures are not relevant to Aluminium and are very general.</t>
  </si>
  <si>
    <t>Volkswagen states that it has entered into partnership with aluminium suppliers to set up a closed-loop recycling system. Sheet metal parts are delivered directly to suppliers for recycle the scrap to produce new material. Targets are not disclosed. They do not disclose how they consider recyclability in design or manufacturing.</t>
  </si>
  <si>
    <t xml:space="preserve">Volvo Car Group states that they have a closed loop process for aluminium which is established in collaboration of their suppliers. They state that they consider resource efficiency in their product and component design - but they don't specify that this includes designing for improved recyclability. They provide detail on the operation of their closed loop system.
Page 30, 162 and 164 of Annual and Sustainability Report - https://vp272.alertir.com/afw/files/press/volvocar/202204044874-1.pdf </t>
  </si>
  <si>
    <t>Fossil Free and Environmentally Sustainable Batteries</t>
  </si>
  <si>
    <t>Disclosure of  scope 3 GHG emissions due to battery supply chains</t>
  </si>
  <si>
    <t>The company discloses disaggregated scope 3 emissions for their battery supply chains, including a total for the whole battery and disaggregated emissions for high intensity minerals, including Nickel and LIthium at a minimum.</t>
  </si>
  <si>
    <r>
      <rPr>
        <b/>
        <sz val="10"/>
        <color rgb="FF000000"/>
        <rFont val="Calibri, Arial"/>
      </rPr>
      <t>50%:</t>
    </r>
    <r>
      <rPr>
        <sz val="10"/>
        <color rgb="FF000000"/>
        <rFont val="Calibri, Arial"/>
      </rPr>
      <t xml:space="preserve"> The company discloses scope 3 GHG emissions for purchased goods and services, disaggregated for their battery supply chains.
</t>
    </r>
    <r>
      <rPr>
        <b/>
        <sz val="10"/>
        <color rgb="FF000000"/>
        <rFont val="Calibri, Arial"/>
      </rPr>
      <t xml:space="preserve">25%: </t>
    </r>
    <r>
      <rPr>
        <sz val="10"/>
        <color rgb="FF000000"/>
        <rFont val="Calibri, Arial"/>
      </rPr>
      <t xml:space="preserve">the company disaggregates GHG emissions for cell production and battery minerals (as a total)
</t>
    </r>
    <r>
      <rPr>
        <b/>
        <sz val="10"/>
        <color rgb="FF000000"/>
        <rFont val="Calibri, Arial"/>
      </rPr>
      <t>25%:</t>
    </r>
    <r>
      <rPr>
        <sz val="10"/>
        <color rgb="FF000000"/>
        <rFont val="Calibri, Arial"/>
      </rPr>
      <t xml:space="preserve"> the company provides disaggregated emissions data for high intensity minerals
</t>
    </r>
  </si>
  <si>
    <t>Not disclosed. The company does provide their 'total nickel emissions' and total VOCs emissions' but there is no link to the supply chain or battery production.</t>
  </si>
  <si>
    <t xml:space="preserve">Not disclosed. The company gives a breakdown of the PRTR-designated pollutants released at 2 of the company's plants and one of the pollutants listed is 'Nickel compound', they provide the emissions volume for this, but not the supply chain.
Page 116 and 117 of the Sustainability Report - https://www.mitsubishi-motors.com/en/sustainability/pdf/report-2021/sustainability2021.pdf?201214 </t>
  </si>
  <si>
    <t>Target setting and progress towards fossil free and environmentally sustainable battery supply chains</t>
  </si>
  <si>
    <t>The company has set a target to produce fossil free and environmentally sustainable batteries.</t>
  </si>
  <si>
    <r>
      <rPr>
        <sz val="10"/>
        <color rgb="FF000000"/>
        <rFont val="Calibri, Arial"/>
      </rPr>
      <t xml:space="preserve">The scores below are not additive. They indicate specific thresholds for getting that percentage of points:
</t>
    </r>
    <r>
      <rPr>
        <b/>
        <sz val="10"/>
        <color rgb="FF000000"/>
        <rFont val="Calibri, Arial"/>
      </rPr>
      <t xml:space="preserve">100%: </t>
    </r>
    <r>
      <rPr>
        <sz val="10"/>
        <color rgb="FF000000"/>
        <rFont val="Calibri, Arial"/>
      </rPr>
      <t xml:space="preserve">the company has a commitment to produce 100% fossil free batteries by 2050 and 50% fossil free batteries by 2030.
</t>
    </r>
    <r>
      <rPr>
        <b/>
        <sz val="10"/>
        <color rgb="FF000000"/>
        <rFont val="Calibri, Arial"/>
      </rPr>
      <t>50%:</t>
    </r>
    <r>
      <rPr>
        <sz val="10"/>
        <color rgb="FF000000"/>
        <rFont val="Calibri, Arial"/>
      </rPr>
      <t xml:space="preserve"> Alignment with IEA Heavy Industry Guidance (27% emissions reduction by 2030 and 95% by 2050)
</t>
    </r>
    <r>
      <rPr>
        <b/>
        <sz val="10"/>
        <color rgb="FF000000"/>
        <rFont val="Calibri, Arial"/>
      </rPr>
      <t xml:space="preserve">25%: </t>
    </r>
    <r>
      <rPr>
        <sz val="10"/>
        <color rgb="FF000000"/>
        <rFont val="Calibri, Arial"/>
      </rPr>
      <t xml:space="preserve">Commitment below IEA Heavy Industry Guidance.
</t>
    </r>
  </si>
  <si>
    <t xml:space="preserve">Not disclosed. The company states that "Achieve 100% recycling of power batteries" as a 'Green Products' target but do not give much more detail on a time scale for this.
Page 17 of ESG Report - https://www.gac-motor.com/static/en/model/about/2021_ESG_REPOT_OF_GAC_GROUP.pdf </t>
  </si>
  <si>
    <t xml:space="preserve">Geely has set a target to reduce battery emissions by 25%+ by 2025 as part of their overall life-cycle emissions and supply chain reduction targets.
Page 16 of ESG Report - http://geelyauto.com.hk/core/files/corporate_governance/en/20220530_1e00175.pdf </t>
  </si>
  <si>
    <t xml:space="preserve">Not disclosed. The company states that one of their 2030 Environmental Targets is 'reuse of batteries used in electric vehicles'. There is more detail on page 40 where the company states 'Used EV batteries retain sufficient storge capacity to make them useful for other applications, so from the perspective of conserving resources we are working to effectively reuse EV batteries. To ensure these batteries can be effectively used for storage, we are conducting verification using a large-scale rooftop solar power system at the Okazaki Plant and built a power storage system that employs used batteries from the OUTLANDER PHEV. In Japan, Europe and North America, we have begun creating a system for collecting used batteries. The aim is to develop recycling technologies for and properly dispose of batteries for battery electric vehicles (BEVs) and plug-in hybrid electric vehicles (PHEVs).' However, there is no mention of the batteries being fossil free or environmentally responsible. 
Page 22 of Sustainability Report - https://www.mitsubishi-motors.com/en/sustainability/pdf/report-2021/sustainability2021.pdf?201214 </t>
  </si>
  <si>
    <t>Renault has a commitment to producing a "lower carbon" battery, and specify that they will aim to achieve this via collaborations with extractives companies and battery manufacterers to reduce the intensity of mineral production. They state the intent to create a 'made in France' battery that achieves "up to 35% reduction in the carbon footprint of batteries by 2025" and for select models to have batteries with a lower carbon footprint, but does not indicate if this is across their entire battery production.
Page 11, 79, and 141 of Integrated report - https://www.renaultgroup.com/wp-content/uploads/2022/04/renault_urd_2021..pdf</t>
  </si>
  <si>
    <t xml:space="preserve">Not disclosed. company says "Battery packs will be tailored for a variety of vehicles – from smaller city cars to energy-dense packs for performance vehicles and trucks. The plan also includes the use of two battery chemistries by 2024 to support various customer needs: a high energy-density option and a nickel cobalt-free alternative. By 2026, the first competitive solid state battery technology is targeted to be introduced"
Also state that "From 2024, Stellantis plans to base its electrification strategy on 2 battery technologies to offer a wider range of vehicles, to adapt to consumer needs and affordability constraints. These technologies are expected to enable energy density gains and therefore reduce the environmental footprint of the batteries."
No mention of fossil free batteries but reducing environmental footprint of the batteries. 
Page 13 and 65 of CSR Report - https://www.stellantis.com/content/dam/stellantis-corporate/sustainability/csr-disclosure/stellantis/2021/Stellantis_2021_CSR_Report.pdf </t>
  </si>
  <si>
    <t xml:space="preserve">Volvo has a commitment for batteries to be produced using climate neutral energy, however, they do not have a commitment to lower carbon production across the whole battery supply chain to the point of extraction. 
Volvo have a collaboration with Northvolt for "sustainable batteries" which intend to be built with "100 per cent climate neutral energy" for the next generation of Volvo and Polestar cars, and have stated a mid-decade ambition for "greater use of climate neutral energy in battery production and recycling partners in all regions." However, as this is not quantified, we have deemed this partial points only.
Page 23 of Annual and Sustainability Report - https://vp272.alertir.com/afw/files/press/volvocar/202204044874-1.pdf </t>
  </si>
  <si>
    <t>The company has set a target to reduce reliance on energy intensive minerals in battery production.</t>
  </si>
  <si>
    <r>
      <rPr>
        <b/>
        <sz val="10"/>
        <color rgb="FF000000"/>
        <rFont val="Calibri, Arial"/>
      </rPr>
      <t>25%:</t>
    </r>
    <r>
      <rPr>
        <sz val="10"/>
        <color rgb="FF000000"/>
        <rFont val="Calibri, Arial"/>
      </rPr>
      <t xml:space="preserve"> statement of intent to reduce high intensity minerals in battery production.
</t>
    </r>
    <r>
      <rPr>
        <b/>
        <sz val="10"/>
        <color rgb="FF000000"/>
        <rFont val="Calibri, Arial"/>
      </rPr>
      <t xml:space="preserve">25%: </t>
    </r>
    <r>
      <rPr>
        <sz val="10"/>
        <color rgb="FF000000"/>
        <rFont val="Calibri, Arial"/>
      </rPr>
      <t xml:space="preserve">the company has set a disaggregated target for the reduction of primary sources of nickel in their supply chain.
</t>
    </r>
    <r>
      <rPr>
        <b/>
        <sz val="10"/>
        <color rgb="FF000000"/>
        <rFont val="Calibri, Arial"/>
      </rPr>
      <t xml:space="preserve">25%: </t>
    </r>
    <r>
      <rPr>
        <sz val="10"/>
        <color rgb="FF000000"/>
        <rFont val="Calibri, Arial"/>
      </rPr>
      <t xml:space="preserve">the company has set a disaggregated target for the reduction of primary sources of lithium in their supply chain.
</t>
    </r>
    <r>
      <rPr>
        <b/>
        <sz val="10"/>
        <color rgb="FF000000"/>
        <rFont val="Calibri, Arial"/>
      </rPr>
      <t xml:space="preserve">25%: </t>
    </r>
    <r>
      <rPr>
        <sz val="10"/>
        <color rgb="FF000000"/>
        <rFont val="Calibri, Arial"/>
      </rPr>
      <t xml:space="preserve">the company has set a disaggregated target for the reduction of primary sources of cobalt in their supply chain.
</t>
    </r>
  </si>
  <si>
    <t xml:space="preserve">Not disclosed. Don't mention a target for reducing reliance on energy intensive minerals. The company lists "Achieve 100% recycling of power batteries" as a 'Green Products' target but do not give much more detail on a time scale for this. And on page 53, they state that "A power battery recycling system was established, which can recycle 100% of power batteries, steel and aluminum, and recycling points were set up for vehicle recycling." Suggests there will be less of a reliance on these minerals as they will be reusing them but still would require the minerals in the first place. 
Page 17 of ESG Report - https://www.gac-motor.com/static/en/model/about/2021_ESG_REPOT_OF_GAC_GROUP.pdf </t>
  </si>
  <si>
    <t xml:space="preserve">Mercedes state that they are looking to  dispense with using cobalt altogether, by using post lithium ion technologies. They do have not set a target date for this.
Page 164 of Sustainability Report - https://group.mercedes-benz.com/documents/sustainability/other/mercedes-benz-sustainability-report-2021.pdf </t>
  </si>
  <si>
    <t xml:space="preserve">Not disclosed. The company states that "The cost of procuring raw materials could increase due to resource constraints, such as the depletion of precious metals or other natural resources" is a risk facing the company. In response to this one of the opportunities they feel could be gained from this Risk was 'We could find more opportunities to make use of used batteries.'
There is a slight implication that depletion of precious materials could allow them to make more use of used batteries, therefore reducing their reliance on high intensity minerals in battery production, but not explicit.
Page 38 of Sustainability Report - https://www.mitsubishi-motors.com/en/sustainability/pdf/report-2021/sustainability2021.pdf?201214 </t>
  </si>
  <si>
    <t xml:space="preserve">Renault has extensive reporting on their investment in battery design for improved efficiency and density, such as all solid-state batteries (ASSB) that have lower mineral volumes. However, Renault does indicate reducing reliance on energy intensive materials is part of their intent.
Page 73 and 78 of Annual and Sustainability Report - https://www.renaultgroup.com/en/finance-2/financial-information/documents-and-publications/ </t>
  </si>
  <si>
    <t xml:space="preserve">Stellantis states that it is looking at other battery technologies, including the introduction of nickel - cobalt free batteries by 2024 and solid state battery technology by 2026.
Page 13 of CSR Report -  https://www.stellantis.com/content/dam/stellantis-corporate/sustainability/csr-disclosure/stellantis/2021/Stellantis_2021_CSR_Report.pdf </t>
  </si>
  <si>
    <t>Tesla’s 2020 battery day presentation indicates a diversified approach to battery chemistries and minerals, including referencing “remove cobalt”; however as this is not a board-approved document, it does not meet the criteria for review.</t>
  </si>
  <si>
    <t xml:space="preserve">Volvo states that it intends to reduce its reliance on high intensity, primary minerals in its batteries. It has not set targets.
Page 24 and 176 of Annual and Sustainability Report - https://vp272.alertir.com/afw/files/press/volvocar/202204044874-1.pdf </t>
  </si>
  <si>
    <t>The company has set collection and/or recovery targets for high intensity battery metals.</t>
  </si>
  <si>
    <r>
      <rPr>
        <b/>
        <sz val="10"/>
        <color rgb="FF000000"/>
        <rFont val="Calibri, Arial"/>
      </rPr>
      <t>100%</t>
    </r>
    <r>
      <rPr>
        <sz val="10"/>
        <color rgb="FF000000"/>
        <rFont val="Calibri, Arial"/>
      </rPr>
      <t xml:space="preserve">: the company has a medium term target of 95% recovery for cobalt &amp; nickel with 70% lithium by 2030 (equal to that proposed by the EU) and a short term target of 90% recovery rate for cobalt &amp; nickel and 35% lithium by 2025.
</t>
    </r>
    <r>
      <rPr>
        <b/>
        <sz val="10"/>
        <color rgb="FF000000"/>
        <rFont val="Calibri, Arial"/>
      </rPr>
      <t xml:space="preserve">25%: </t>
    </r>
    <r>
      <rPr>
        <sz val="10"/>
        <color rgb="FF000000"/>
        <rFont val="Calibri, Arial"/>
      </rPr>
      <t>the company has set collection and/or recovery targets for high intensity battery metals that are lower and/or not disaggregated.</t>
    </r>
  </si>
  <si>
    <t xml:space="preserve">GAC has set targets for recycling batteries, but not for the recycling of individual minerals.
Page 17 - ESG Report - https://www.gac-motor.com/static/en/model/about/2021_ESG_REPOT_OF_GAC_GROUP.pdf </t>
  </si>
  <si>
    <t xml:space="preserve">Not disclosed. The company says "Today we refurbish, recycle or reuse 100% of batteries returned to us" however they have not listed any targets for the recovery of high intensity battery metals. 
Page 18 Sustainability Report - https://www.gmsustainability.com/_pdf/resources-and-downloads/GM_2021_SR.pdf </t>
  </si>
  <si>
    <t xml:space="preserve">Not disclosed. The company states that they are "establishing an eco-friendly battery circulation system that pursues sustainability through the recycling and reuse of second life batteries. The battery life cycle consists of an ecofriendly loop encompassing manufacturing to use, reuse of batteries after use, extraction of materials from finally discarded batteries, and application of the extracted materials to battery manufacturing." and also say that "In partnership with Hyundai GLOVIS, we are building up a global network and transportation control system to collect and transport used batteries discharged from various places including junkyards and dealers around the world. Hyundai GLOVIS developed and acquired a patent for a dedicated platform container that can transport hard-to-handle used batteries safely and effectively, and is equipped with logistics processes and systems that meet the complex and diverse regulations of various countries. We will use Hyundai GLOVIS’ logistics know-how and network to complete the link between recovery and front-to-back business throughout the battery life cycle."
They do outline their goals to recycle batteries but there is no mention of targets or specific battery metals to be recovered or collected. 
Page 27 of Sustainability Report - https://www.hyundai.com/content/hyundai/ww/data/csr/data/0000000050/attach/english/hmc-2022-sustainability-report-en.pdf </t>
  </si>
  <si>
    <t xml:space="preserve">Mitsubishi has set targets for recovering batteries, but not for the recycling of individual minerals.
Page 22 of Sustainability Report - https://www.mitsubishi-motors.com/en/sustainability/pdf/report-2021/sustainability2021.pdf?201214 </t>
  </si>
  <si>
    <t>Renault provides an aggregate target of 80% for "strategic recycled materials" including cobalt, nickel and lithium. These targets are not disaggregated, and it’s unclear if the percentage given is for the materials in the final battery or for the rate of recovery.
Page 106, 141 and 156 of Annual Report - https://www.renaultgroup.com/wp-content/uploads/2022/04/renault_urd_2021..pdf</t>
  </si>
  <si>
    <t xml:space="preserve">Stellantis provides percentages of the current recycling rate for batteries, but they do not disclose targets for individual metals.
Page 21 and 22 of CSR Report -  https://www.stellantis.com/content/dam/stellantis-corporate/sustainability/csr-disclosure/stellantis/2021/Stellantis_2021_CSR_Report.pdf </t>
  </si>
  <si>
    <t>Tesla states that they recycle 100% of their lithium iron batteries, but indicates this is based on batteries received, rather than being a target across their production.
Page 96 Tesla Impact Report - https://www.tesla.com/ns_videos/2021-tesla-impact-report.pdf</t>
  </si>
  <si>
    <t>Volkswagen provides an absolute number of batteries to recycle, but not the percentage of individual minerals.</t>
  </si>
  <si>
    <t xml:space="preserve">Not disclosed. Volvo do provide information on their process for recycling batteries. The company states that "where possible, we aim to remanufacture batteries through our regional battery centres. Batteries that have reached the end of their lifespan are recycled through firms that offer closed loop recycling to ensure these precious materials can be used in future batteries. Our battery management approach will also reduce the overall carbon footprint of batteries in our value chain" and that they have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no targets have been disclosed for the % of minerals to be recycled. 
Page 24 and 176 of Annual and Sustainability Report - https://vp272.alertir.com/afw/files/press/volvocar/202204044874-1.pdf </t>
  </si>
  <si>
    <t>Use of supply chain levers to achieve fossil free and environmentally sustainable battery supply chains</t>
  </si>
  <si>
    <t>The company requires all battery manufacturers to use 100% renewable electricity</t>
  </si>
  <si>
    <r>
      <rPr>
        <b/>
        <sz val="10"/>
        <color rgb="FF000000"/>
        <rFont val="Calibri, Arial"/>
      </rPr>
      <t xml:space="preserve">100%: </t>
    </r>
    <r>
      <rPr>
        <sz val="10"/>
        <color rgb="FF000000"/>
        <rFont val="Calibri, Arial"/>
      </rPr>
      <t xml:space="preserve">the company discloses a requirement that all battery manufacturers are required to use 100% renewable electricity.
</t>
    </r>
    <r>
      <rPr>
        <b/>
        <sz val="10"/>
        <color rgb="FF000000"/>
        <rFont val="Calibri, Arial"/>
      </rPr>
      <t xml:space="preserve">50%: </t>
    </r>
    <r>
      <rPr>
        <sz val="10"/>
        <color rgb="FF000000"/>
        <rFont val="Calibri, Arial"/>
      </rPr>
      <t xml:space="preserve">the company discloses agreements/requirements for 100% renewable energy with some battery manufacturers
</t>
    </r>
    <r>
      <rPr>
        <b/>
        <sz val="10"/>
        <color rgb="FF000000"/>
        <rFont val="Calibri, Arial"/>
      </rPr>
      <t>25%:</t>
    </r>
    <r>
      <rPr>
        <sz val="10"/>
        <color rgb="FF000000"/>
        <rFont val="Calibri, Arial"/>
      </rPr>
      <t xml:space="preserve"> the company discloses agreements/requirements for reduced emissions with some battery manufacturers
or 
</t>
    </r>
    <r>
      <rPr>
        <b/>
        <sz val="10"/>
        <color rgb="FF000000"/>
        <rFont val="Calibri, Arial"/>
      </rPr>
      <t xml:space="preserve">50%: </t>
    </r>
    <r>
      <rPr>
        <sz val="10"/>
        <color rgb="FF000000"/>
        <rFont val="Calibri, Arial"/>
      </rPr>
      <t>the company discloses a requirement that all battery manufacturers are required to be "carbon neutral", "net zero" or similar but does not define how they are using the term.</t>
    </r>
  </si>
  <si>
    <t>BMW requires cell manufacturers to use green electricity.
Page 79 Group report - https://www.bmwgroup.com/content/dam/grpw/websites/bmwgroup_com/ir/downloads/en/2022/bericht/BMW-Group-Report-2021-en.pdf</t>
  </si>
  <si>
    <t xml:space="preserve">Not disclosed. The company states that they "require suppliers to reduce the life cycle carbon emission of power battery by more than 25% by 2025, and to provide renewable electricity and energy improvement plans". No specific mention of 100% renewable energy for manufacturers. 
Page 24 ESG Report - http://geelyauto.com.hk/core/files/corporate_governance/en/20220530_1e00175.pdf </t>
  </si>
  <si>
    <t xml:space="preserve">Not disclosed. The company states that "Hyundai will also encourage its supply chain of raw materials and parts to achieve carbon neutrality, aimed at reducing their emissions by more than 10% by 2035, more than 65% by 2040, and carbon neutrality by 2045." While Hyundai has set targets, they indicate they will "encourage" suppliers and does not specify battery manufacturers. 
Page 15 of Sustainability Report - https://www.hyundai.com/content/hyundai/ww/data/csr/data/0000000050/attach/english/hmc-2022-sustainability-report-en.pdf </t>
  </si>
  <si>
    <t>Mercedes has agreements with two strategic battery manufactuers to procure CO2 neutral battery cells from 2021.
Page 166 Sustainability report - https://group.mercedes-benz.com/documents/sustainability/other/mercedes-benz-sustainability-report-2021.pdf</t>
  </si>
  <si>
    <t xml:space="preserve">Not disclosed. In their Supplier Sustainability Guidelines, company says "material replacement and the introduction of renewable energy under a united effort with your suppliers." However, it is not clear from this whether it is mandatory for suppliers to use renewable energy.
Page 5 Supplier Sustainability Guidelines - https://global.toyota/pages/global_toyota/sustainability/esg/supplier_csr_en.pdf </t>
  </si>
  <si>
    <t xml:space="preserve">Volkswagen requires all new high-voltage battery suppliers are required to use certified energy for renewable sources in their production. When the group rewards new contracts it also species that the tier 2 suppliers of relevant intermediate products for battery production also use renewable sources. In addition, VW owns a stake in Swedish battery company Northvolt AB, which manufactures batteries using renewable energy.
Page 102 of Sustainability Report - https://www.volkswagenag.com/presence/nachhaltigkeit/documents/sustainability-report/2021/Nonfinancial_Report_2021_e.pdf </t>
  </si>
  <si>
    <t xml:space="preserve">Volvo requires cell manufacturers to use 100% "climate neutral energy" and while Volvo indicates that "supplier data collected consists of renewable energy data only" but does not define "climate neutral" as renewable energy only.
Page 24 of Annual and Sustainability Report - https://vp272.alertir.com/afw/files/press/volvocar/202204044874-1.pdf </t>
  </si>
  <si>
    <t>Company enters into formal agreements (inclusive of joint ventures and investments) with extractives and other value chain companies to reduce the environmental impact of lithium sourcing.</t>
  </si>
  <si>
    <r>
      <rPr>
        <b/>
        <sz val="10"/>
        <color rgb="FF000000"/>
        <rFont val="Calibri, Arial"/>
      </rPr>
      <t xml:space="preserve">25%: </t>
    </r>
    <r>
      <rPr>
        <sz val="10"/>
        <color rgb="FF000000"/>
        <rFont val="Calibri, Arial"/>
      </rPr>
      <t xml:space="preserve">the company has entered into contractual agreements for the purchase of low C02 lithium. These agreements will include purchasing commitments, and/or other forms of investment, including R&amp;D.
</t>
    </r>
    <r>
      <rPr>
        <b/>
        <sz val="10"/>
        <color rgb="FF000000"/>
        <rFont val="Calibri, Arial"/>
      </rPr>
      <t xml:space="preserve">25%: </t>
    </r>
    <r>
      <rPr>
        <sz val="10"/>
        <color rgb="FF000000"/>
        <rFont val="Calibri, Arial"/>
      </rPr>
      <t xml:space="preserve">the company has entered into contractual agreements to reduce other environmental impacts of lithium sourcing, by including environmental conditions in their contracts. 
</t>
    </r>
    <r>
      <rPr>
        <b/>
        <sz val="10"/>
        <color rgb="FF000000"/>
        <rFont val="Calibri, Arial"/>
      </rPr>
      <t>25%:</t>
    </r>
    <r>
      <rPr>
        <sz val="10"/>
        <color rgb="FF000000"/>
        <rFont val="Calibri, Arial"/>
      </rPr>
      <t xml:space="preserve"> the company details the areas that these environmental conditions cover. This may include commitments regarding water usage, biodiversity, etc.
</t>
    </r>
    <r>
      <rPr>
        <b/>
        <sz val="10"/>
        <color rgb="FF000000"/>
        <rFont val="Calibri, Arial"/>
      </rPr>
      <t>25%:</t>
    </r>
    <r>
      <rPr>
        <sz val="10"/>
        <color rgb="FF000000"/>
        <rFont val="Calibri, Arial"/>
      </rPr>
      <t xml:space="preserve"> The company engages in multi-stakeholder initiative(s) to reduce impacts on sourcing (e.g. emissions, water, biodiversity etc.)</t>
    </r>
  </si>
  <si>
    <t>The company has invested in Lilac Solutions, a lithium technology startup looking at more efficient and green ways to source lithium. 
Page 71 Group report - https://www.bmwgroup.com/content/dam/grpw/websites/bmwgroup_com/ir/downloads/en/2022/bericht/BMW-Group-Report-2021-en.pdf
In addition, It is worth noting that BMW have direct purchasing arrangements with extractives companies which includes refernce to both cobalt and lithium suppliers. However, these agreements appear as a step to reduce human rights risk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</si>
  <si>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lithium. 
Page 70 ESG Report - http://geelyauto.com.hk/core/files/corporate_governance/en/20220530_1e00175.pdf </t>
  </si>
  <si>
    <t xml:space="preserve">GM has entered into an aggreement for the purchase of near-zero carbon emission lithium, with no production tailings. They do not specify whether other environmental factors are including in their contracts.
Page 83 of Sustainability Report - https://www.gmsustainability.com/_pdf/resources-and-downloads/GM_2021_SR.pdf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</si>
  <si>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90 of Sustainability Report - https://www.hyundai.com/content/hyundai/ww/data/csr/data/0000000050/attach/english/hmc-2022-sustainability-report-en.pdf 
 Page 6 of Supplier Code of Conduct state that - https://www.hyundaimotorgroup.com/sustainability/esgPolicy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</si>
  <si>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6 of Supplier Code of Conduct - https://www.hyundaimotorgroup.com/sustainability/esgPolicy </t>
  </si>
  <si>
    <t xml:space="preserve">Mercedes has established the Responsible Lithium Partnership with other buyers to work towards responsible use of resources and sustainble lithium. However, it is unclear whether this includes contractual requirement re emissions, water usage and other environmental factors. 
Page 11 of Raw Minerals Report - https://group.mercedes-benz.com/dokumente/nachhaltigkeit/produktion/mercedes-benz-raw-materials-report.pdf </t>
  </si>
  <si>
    <t xml:space="preserve">Renault has signed an agreement with Vulcan to purchase  6,000 to 17,000 metric tons of European zero-carbon lithium annually. The lithium purchased has a lower water footprint in production, but they don't provide a quantum for this. 
Page 374 of Annual Report - https://www.renaultgroup.com/en/finance-2/financial-information/documents-and-publications/ </t>
  </si>
  <si>
    <t xml:space="preserve">Stellantis has entered into contractual aggreements with Vulcan for zero carbon lithium. This also includes requirements regarding water usage.
Page 45, 63 and 223 of CSR Report -  https://www.stellantis.com/content/dam/stellantis-corporate/sustainability/csr-disclosure/stellantis/2021/Stellantis_2021_CSR_Report.pdf </t>
  </si>
  <si>
    <t xml:space="preserve">Tesla specifies that it enters into binding contracts with mining companies for the sourcing of lithium, and that their contracts include environmental requirements, but they don't specify these requirements.
Page 100 Impact Report - https://www.tesla.com/ns_videos/2021-tesla-impact-report.pdf </t>
  </si>
  <si>
    <t xml:space="preserve">Volkswagen has established the Responsible Lithium Partnership with other buyers to work towards responsible use of resources and sustainble lithium. However, it is unclear whether this includes contractual requirement re emissions, water usage and other environmental factors. 
Page 103 of Sustainability Report - https://www.volkswagenag.com/presence/nachhaltigkeit/documents/sustainability-report/2021/Nonfinancial_Report_2021_e.pdf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</si>
  <si>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lithium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</si>
  <si>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nickel sourcing.</t>
  </si>
  <si>
    <r>
      <rPr>
        <b/>
        <sz val="10"/>
        <color rgb="FF000000"/>
        <rFont val="Calibri, Arial"/>
      </rPr>
      <t xml:space="preserve">25%: </t>
    </r>
    <r>
      <rPr>
        <sz val="10"/>
        <color rgb="FF000000"/>
        <rFont val="Calibri, Arial"/>
      </rPr>
      <t xml:space="preserve">the company has entered into contractual agreements for the purchase of low C02 nickel. These agreements will include purchasing commitments, and/or other forms of investment, including R&amp;D.
</t>
    </r>
    <r>
      <rPr>
        <b/>
        <sz val="10"/>
        <color rgb="FF000000"/>
        <rFont val="Calibri, Arial"/>
      </rPr>
      <t>25%:</t>
    </r>
    <r>
      <rPr>
        <sz val="10"/>
        <color rgb="FF000000"/>
        <rFont val="Calibri, Arial"/>
      </rPr>
      <t xml:space="preserve"> the company has entered into contractual agreements to reduce other environmental impacts of nickel sourcing, by including environmental conditions in their contracts. 
</t>
    </r>
    <r>
      <rPr>
        <b/>
        <sz val="10"/>
        <color rgb="FF000000"/>
        <rFont val="Calibri, Arial"/>
      </rPr>
      <t>25%:</t>
    </r>
    <r>
      <rPr>
        <sz val="10"/>
        <color rgb="FF000000"/>
        <rFont val="Calibri, Arial"/>
      </rPr>
      <t xml:space="preserve"> the company details the areas that these environmental conditions cover. This may include commitments regarding water usage, biodiversity, etc.
</t>
    </r>
    <r>
      <rPr>
        <b/>
        <sz val="10"/>
        <color rgb="FF000000"/>
        <rFont val="Calibri, Arial"/>
      </rPr>
      <t xml:space="preserve">25%: </t>
    </r>
    <r>
      <rPr>
        <sz val="10"/>
        <color rgb="FF000000"/>
        <rFont val="Calibri, Arial"/>
      </rPr>
      <t>the company engages in multi-stakeholder initiative(s) to reduce impacts on sourcing (e.g. emissions, water, biodiversity etc.)</t>
    </r>
  </si>
  <si>
    <t>BMW have direct purchasing arrangements with extractives companies which includes reference to both cobalt and lithium suppliers. However, these agreements appear as a step to reduce human rights risk (reflected in the huamn rights section)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</si>
  <si>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nickel.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</si>
  <si>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Nickel or other minerals.
Page 90 of Sustainability Report - https://www.hyundai.com/content/hyundai/ww/data/csr/data/0000000050/attach/english/hmc-2022-sustainability-report-en.pdf 
 Page 6 of Supplier Code of Conduct state that - https://www.hyundaimotorgroup.com/sustainability/esgPolicy </t>
  </si>
  <si>
    <t xml:space="preserve">Renault signed a MOU with Terrafame for the purchase of "low-carbon" nickel sulphite. They do not disclose whether other environmental factors were taken into account. 
Page 81, 143 and 374 of Annual Report - https://www.renaultgroup.com/en/finance-2/financial-information/documents-and-publications/ </t>
  </si>
  <si>
    <t xml:space="preserve">Stellantis states "In 2021, Stellantis extended its partnership with the responsible sourcing advisory, traceability technology and audit firm RCS Global, for a multi-material supply chain program covering battery materials including cobalt, lithium, graphite, and nickel. The program continues the groundbreaking work of the predecessor Company (PSA) in 2020 which identified the origin of raw materials, human rights risks, and due diligence conformance of the Stellantis supply chain."
Page 292 of CSR Report -  https://www.stellantis.com/content/dam/stellantis-corporate/sustainability/csr-disclosure/stellantis/2021/Stellantis_2021_CSR_Report.pdf </t>
  </si>
  <si>
    <t xml:space="preserve">Tesla specifies that it enters into binding contracts with mining companies for the sourcing of nickel, and that their contracts include environmental requirements, but they don't specify these requirements.
Page 100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</si>
  <si>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Nickel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</si>
  <si>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cobalt sourcing.</t>
  </si>
  <si>
    <r>
      <rPr>
        <b/>
        <sz val="10"/>
        <color rgb="FF000000"/>
        <rFont val="Calibri, Arial"/>
      </rPr>
      <t xml:space="preserve">25%: </t>
    </r>
    <r>
      <rPr>
        <sz val="10"/>
        <color rgb="FF000000"/>
        <rFont val="Calibri, Arial"/>
      </rPr>
      <t xml:space="preserve">the company has entered into contractual agreements for the purchase of low C02 cobalt. These agreements will include purchasing commitments, and/or other forms of investment, including R&amp;D.
</t>
    </r>
    <r>
      <rPr>
        <b/>
        <sz val="10"/>
        <color rgb="FF000000"/>
        <rFont val="Calibri, Arial"/>
      </rPr>
      <t>25%:</t>
    </r>
    <r>
      <rPr>
        <sz val="10"/>
        <color rgb="FF000000"/>
        <rFont val="Calibri, Arial"/>
      </rPr>
      <t xml:space="preserve"> the company has entered into contractual agreements to reduce other environmental impacts of cobalt sourcing, by including environmental conditions in their contracts. 
</t>
    </r>
    <r>
      <rPr>
        <b/>
        <sz val="10"/>
        <color rgb="FF000000"/>
        <rFont val="Calibri, Arial"/>
      </rPr>
      <t xml:space="preserve">25%: </t>
    </r>
    <r>
      <rPr>
        <sz val="10"/>
        <color rgb="FF000000"/>
        <rFont val="Calibri, Arial"/>
      </rPr>
      <t xml:space="preserve">the company details the areas that these environmental conditions cover. This may include commitments regarding water usage, biodiversity, etc.
</t>
    </r>
    <r>
      <rPr>
        <b/>
        <sz val="10"/>
        <color rgb="FF000000"/>
        <rFont val="Calibri, Arial"/>
      </rPr>
      <t>25%:</t>
    </r>
    <r>
      <rPr>
        <sz val="10"/>
        <color rgb="FF000000"/>
        <rFont val="Calibri, Arial"/>
      </rPr>
      <t xml:space="preserve"> The company engages in multi-stakeholder initiative(s) to reduce impacts on sourcing (e.g. emissions, water, biodiversity etc.)</t>
    </r>
  </si>
  <si>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cobalt.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</si>
  <si>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90 of Sustainability Report - https://www.hyundai.com/content/hyundai/ww/data/csr/data/0000000050/attach/english/hmc-2022-sustainability-report-en.pdf 
 Page 6 of Supplier Code of Conduct state that - https://www.hyundaimotorgroup.com/sustainability/esgPolicy 
Page 5 Conflict Minerals Policy - https://worldwide.kia.com/int/files/company/sr/about/E000022012602-en.pdf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</si>
  <si>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6 of Supplier Code of Conduct - https://www.hyundaimotorgroup.com/sustainability/esgPolicy </t>
  </si>
  <si>
    <t xml:space="preserve">Tesla specifies that it enters into binding contracts with mining companies for the sourcing of cobalt, and that their contracts include environmental requirements, but they don't specify these requirements. Tesla is a member of the nascent Fair Cobalt Alliance.
Page 109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</si>
  <si>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cobalt mining/sourcing.
Page 176 of Annual and Sustainability Report - https://vp272.alertir.com/afw/files/press/volvocar/202204044874-1.pdf </t>
  </si>
  <si>
    <t>The company participates in multi-stakeholder initiatives to collaborate with other buyers to incentivise investment in and production of fossil free and environmentally sustainable batteries at scale.</t>
  </si>
  <si>
    <r>
      <rPr>
        <b/>
        <sz val="10"/>
        <color rgb="FF000000"/>
        <rFont val="Calibri, Arial"/>
      </rPr>
      <t>100%:</t>
    </r>
    <r>
      <rPr>
        <sz val="10"/>
        <color rgb="FF000000"/>
        <rFont val="Calibri, Arial"/>
      </rPr>
      <t xml:space="preserve"> the company is a member of the Global Battery Alliance.</t>
    </r>
  </si>
  <si>
    <t>BMW are members of the Global Battery Alliance.</t>
  </si>
  <si>
    <t>BYD are not members of the Global Battery Alliance.</t>
  </si>
  <si>
    <t>Chery are not members of the Global Battery Alliance.</t>
  </si>
  <si>
    <t>Ford are not members of the Global Battery Alliance.</t>
  </si>
  <si>
    <t>GAC are not members of the Global Battery Alliance.</t>
  </si>
  <si>
    <t>Geely are not members of the Global Battery Alliance.</t>
  </si>
  <si>
    <t>GM are not members of the Global Battery Alliance.</t>
  </si>
  <si>
    <t>Hyundai are not members of the Global Battery Alliance</t>
  </si>
  <si>
    <t>Kia are not members of the Global Battery Alliance.</t>
  </si>
  <si>
    <t>Mercedes is not a member of the Global Battery Alliance.</t>
  </si>
  <si>
    <t>Renault are not members of the Global Battery Alliance</t>
  </si>
  <si>
    <t>Stellantis are not members of the Global Battery Alliance</t>
  </si>
  <si>
    <t>Tesla are members of the Global Battery Alliance.</t>
  </si>
  <si>
    <t>Toyota are not members of the Global Battery Alliance</t>
  </si>
  <si>
    <t>Volkswagen are members of the Global Battery Alliance.</t>
  </si>
  <si>
    <t>Volvo Car Group is a member of the Global Battery Alliance</t>
  </si>
  <si>
    <r>
      <rPr>
        <sz val="10"/>
        <color rgb="FF000000"/>
        <rFont val="Calibri, Arial"/>
      </rPr>
      <t xml:space="preserve">The company invests in R&amp;D to reduce the use of high emissions minerals </t>
    </r>
    <r>
      <rPr>
        <sz val="10"/>
        <color rgb="FF000000"/>
        <rFont val="Calibri, Arial"/>
      </rPr>
      <t>(e.g. nickel, cobalt)</t>
    </r>
    <r>
      <rPr>
        <sz val="10"/>
        <color rgb="FF000000"/>
        <rFont val="Calibri, Arial"/>
      </rPr>
      <t xml:space="preserve"> in their batteries. R&amp;D could be done in house or via formal partnerships with battery manufacturers.
</t>
    </r>
  </si>
  <si>
    <r>
      <rPr>
        <b/>
        <sz val="10"/>
        <color rgb="FF000000"/>
        <rFont val="Calibri, Arial"/>
      </rPr>
      <t xml:space="preserve">50%: </t>
    </r>
    <r>
      <rPr>
        <sz val="10"/>
        <color rgb="FF000000"/>
        <rFont val="Calibri, Arial"/>
      </rPr>
      <t xml:space="preserve">the company provides examples of R&amp;D that they are conducting in-house or in partnership with battery manufacturers to develop new battery technologies that minimise the use of high intensity minerals (lithium, nickel, cobalt).
</t>
    </r>
    <r>
      <rPr>
        <b/>
        <sz val="10"/>
        <color rgb="FF000000"/>
        <rFont val="Calibri, Arial"/>
      </rPr>
      <t>50%:</t>
    </r>
    <r>
      <rPr>
        <sz val="10"/>
        <color rgb="FF000000"/>
        <rFont val="Calibri, Arial"/>
      </rPr>
      <t xml:space="preserve"> the company provides examples of the systems and processes to scale R&amp;D to production.</t>
    </r>
  </si>
  <si>
    <t xml:space="preserve">BMW indicates that they have a centre established for battery R&amp;D including "conducting intensive research into solid-state battery technology" which is a recognized technology that can reduce reliance on high intensity materials. 
Page 53 and 70 of Group Report - https://www.bmwgroup.com/content/dam/grpw/websites/bmwgroup_com/ir/downloads/en/2022/bericht/BMW-Group-Report-2021-en.pdf </t>
  </si>
  <si>
    <t>Ford provides examples of how they are piloting new battery technologies, including all-solid-state batteries, which are recognized as an technology to potentially reduce the use of high intensity minerals. They state that these are designed to produce "longer range, lower-cost and safer electrcit vehicles using existing lithium ion battery manufacturing infrastructure." 
Page 48 Sustainability report - https://corporate.ford.com/content/dam/corporate/us/en-us/documents/reports/integrated-sustainability-and-financial-report-2022.pdf</t>
  </si>
  <si>
    <t xml:space="preserve">GAC conducts R&amp;D into new battery technologies, but they don't specify whether this includes reducing reliance on high intensity minerals. 
Page 50 and 53 of ESG Report - https://www.gac-motor.com/static/en/model/about/2021_ESG_REPOT_OF_GAC_GROUP.pdf </t>
  </si>
  <si>
    <t xml:space="preserve">Geely states that they are conducting R&amp;D on new battery technologies, but they do not specify that this is to reduce reliance on primary, high emissions materials.
Page 19 of ESG Report - http://geelyauto.com.hk/core/files/corporate_governance/en/20220530_1e00175.pdf </t>
  </si>
  <si>
    <t xml:space="preserve">Mercedes conducts R&amp;D on battery composition, and provides specific examples of new battery technologies that it is developing. It specifies timelines for the launch of new battery prototypes tests (2022). 
Page 19 and 166 of Sustainability Report - https://group.mercedes-benz.com/documents/sustainability/other/mercedes-benz-sustainability-report-2021.pdf </t>
  </si>
  <si>
    <t xml:space="preserve">Not disclosed. The state that they: "will further promote the development of battery materials that reduce the amount of costly cobalt used." But they do not provide detail on how they are doing this and if they are investing in R&amp;D.
Page 44 of Sustainability Report - https://www.nissan-global.com/EN/SUSTAINABILITY/LIBRARY/SR/2022/ASSETS/PDF/SR22_E_All.pdf </t>
  </si>
  <si>
    <t xml:space="preserve">Renault has extensive reporting on their investment in battery design for improved efficiency and density, including all solid-state batteries (ASSB) that reduce the volume of minerals needed. Renault indicates mid-2028 for mass production but does not provide details on systems and processes to scale R&amp;D to production.
Page 73, 78, 81 and 122 of Annual Report - https://www.renaultgroup.com/en/finance-2/financial-information/documents-and-publications/ </t>
  </si>
  <si>
    <t xml:space="preserve">Stellantis conducts R&amp;D on battery componsition, and provides specific examples of new battery technologies that it is developing. It specifies timelines for the launch of two new battery compositions that will reduce reliance on nickel and cobalt. 
Page 13, 16 and 223 of CSR Report - https://www.stellantis.com/content/dam/stellantis-corporate/sustainability/csr-disclosure/stellantis/2021/Stellantis_2021_CSR_Report.pdf </t>
  </si>
  <si>
    <t xml:space="preserve">Tesla provides examples of how they are investing in the development of different battery technologies, such as lithium iron phosphate, that reduce the need for high intensity minerals, but did not provide details on systems and processes to scale R&amp;D to production.
Page 101 of Impact Report - https://www.tesla.com/ns_videos/2021-tesla-impact-report.pdf </t>
  </si>
  <si>
    <t>The company invests in R&amp;D to increase the recyclability of their batteries.</t>
  </si>
  <si>
    <r>
      <rPr>
        <b/>
        <sz val="10"/>
        <color rgb="FF000000"/>
        <rFont val="Calibri, Arial"/>
      </rPr>
      <t xml:space="preserve">50%: </t>
    </r>
    <r>
      <rPr>
        <sz val="10"/>
        <color rgb="FF000000"/>
        <rFont val="Calibri, Arial"/>
      </rPr>
      <t xml:space="preserve">the company provides examples of R&amp;D that they are conducting in-house or in partnership with value chain partners to increase the recyclability of batteries.
</t>
    </r>
    <r>
      <rPr>
        <b/>
        <sz val="10"/>
        <color rgb="FF000000"/>
        <rFont val="Calibri, Arial"/>
      </rPr>
      <t>50%:</t>
    </r>
    <r>
      <rPr>
        <sz val="10"/>
        <color rgb="FF000000"/>
        <rFont val="Calibri, Arial"/>
      </rPr>
      <t xml:space="preserve"> the company provides examples of the systems and processes to scale R&amp;D to production.</t>
    </r>
  </si>
  <si>
    <t xml:space="preserve">BMW indicates that they have a centre established for battery R&amp;D .
Page 53 and 70 of Group Report - https://www.bmwgroup.com/content/dam/grpw/websites/bmwgroup_com/ir/downloads/en/2022/bericht/BMW-Group-Report-2021-en.pdf </t>
  </si>
  <si>
    <t xml:space="preserve">Partial. Ford state that they have a collaboration with Redwood Materials to integrate recycling into their domestic strategy and explain the partnership and process, but provides fewer detail on how the systems scale to production. The company states that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manufacturers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14 of TCFD Report - https://corporate.ford.com/content/dam/corporate/us/en-us/documents/reports/tcfd-report.pdf </t>
  </si>
  <si>
    <t xml:space="preserve">GAC conducts R&amp;D into new battery technologies, but they don't specify whether this includes improving the recyclability of batteries.
Page 53 and 57 of ESG Report - https://www.gac-motor.com/static/en/model/about/2021_ESG_REPOT_OF_GAC_GROUP.pdf </t>
  </si>
  <si>
    <t xml:space="preserve">Geely states that they are conducting R&amp;D on new battery technologies, but they do not specify that this is to increase the recyclability of their batteries.
Page 25 of ESG Report - http://geelyauto.com.hk/core/files/corporate_governance/en/20220530_1e00175.pdf </t>
  </si>
  <si>
    <t xml:space="preserve">GM collaborates with the Department of Energy on battery R&amp;D to look at opportunities for increased use of recycled materials in batteries.
Page 34 of Sustainability Report - https://www.gmsustainability.com/_pdf/resources-and-downloads/GM_2021_SR.pdf </t>
  </si>
  <si>
    <t xml:space="preserve">Not disclosed. There is a section of the Sustainability Report dedicated to 'Recyling Second Life Batteries' where the company states that "Hyundai is concentrating on securing technology that can recycle a large amount of second-life batteries in preparation for an era in which a far larger quantity of second-life batteries will be produced. In addition, we will complete the circulation system of batteries by taking the initiative in linking secured raw materials with battery manufacturing processes." However, no direct link to R&amp;D research and work being put into improving battery recyclability. 
Page 27 of Sustainability Report - https://www.hyundai.com/content/hyundai/ww/data/csr/data/0000000050/attach/english/hmc-2022-sustainability-report-en.pdf </t>
  </si>
  <si>
    <t>Yes. On page 37 of the Sustainability Report the company mentions their 'Waste Battery Circulation System' which outlines a process through which the company is working to increase battery recyclability. 
https://worldwide.kia.com/int/files/company/sr/sustainability-report/sustainability-report-2022-int.pdf</t>
  </si>
  <si>
    <t xml:space="preserve">Mercedes is investing in R&amp;D to improve battery recycling technologies. They do not specify whether they are investing in R&amp;D to increase the recyclability of particular materials.
Page 9 of Raw Minerals Report - https://group.mercedes-benz.com/dokumente/nachhaltigkeit/produktion/mercedes-benz-raw-materials-report.pdf </t>
  </si>
  <si>
    <t xml:space="preserve">Nissan states that they have a partnership with Sumitomo corporation to invest in EV battery reuse and refabriaction technologies. However, they do not specify whether they are conducting R&amp;D into battery technologies to facilitate recyclability.
Page 73 of Sustainability Report - https://www.nissan-global.com/EN/SUSTAINABILITY/LIBRARY/SR/2022/ASSETS/PDF/SR22_E_All.pdf </t>
  </si>
  <si>
    <t xml:space="preserve">Not disclosed. Renault has extensive reporting on their investment in battery design for improved efficiency. There are also references to "low-carbon batteries". However, it does not specify whether this includes investing in new technologies to improve recyclability.
Renault has also invested in processes to increase % of battery minerals recovered and recycled, but this is covered by the next indicator. 
Page 79 and 165 of Annual Report - https://www.renaultgroup.com/en/finance-2/financial-information/documents-and-publications/ </t>
  </si>
  <si>
    <t xml:space="preserve">Stellantis disclosures on R&amp;D are focused on the mix of minerals not recyclability. 
Page 207 of CSR Report - https://www.stellantis.com/content/dam/stellantis-corporate/sustainability/csr-disclosure/stellantis/2021/Stellantis_2021_CSR_Report.pdf </t>
  </si>
  <si>
    <t>Tesla explains their recycling efforts, which are addressed by separate indicator, but it does not provide detail on designing for recyclability.
Page 109 of Impact Report - https://www.tesla.com/ns_videos/2021-tesla-impact-report.pdf</t>
  </si>
  <si>
    <t>Toyota references battery recycling processes in their Sustainability data book, but they do not indicate whether they have invested in processes to increase the recyclability of batteries. (Toyota's battery recycling efforts are covered by the following indicator.)
Page 50 of Sustainability Data Book - https://global.toyota/pages/global_toyota/sustainability/report/sdb/sdb21_en.pdf</t>
  </si>
  <si>
    <t xml:space="preserve">Not disclosed. VW's sustainability report discusses their innovating recycling process, but it doesn't discuss R&amp;D to improve the efficieny and/or recoverability of this process. 
Page 62 of Sustainability Report - https://www.volkswagenag.com/presence/nachhaltigkeit/documents/sustainability-report/2021/Nonfinancial_Report_2021_e.pdf </t>
  </si>
  <si>
    <t>The company does report on its approach to developing batteries but no disclosure relating to investment to increase the recyclability of batteries.</t>
  </si>
  <si>
    <t>The company has established closed loop processes to increase the % of batteries being recycled at end of life.</t>
  </si>
  <si>
    <r>
      <rPr>
        <b/>
        <sz val="10"/>
        <color rgb="FF000000"/>
        <rFont val="Calibri, Arial"/>
      </rPr>
      <t xml:space="preserve">25%: </t>
    </r>
    <r>
      <rPr>
        <sz val="10"/>
        <color rgb="FF000000"/>
        <rFont val="Calibri, Arial"/>
      </rPr>
      <t xml:space="preserve">the company indicates that there is a process in place for recycling batteries.
</t>
    </r>
    <r>
      <rPr>
        <b/>
        <sz val="10"/>
        <color rgb="FF000000"/>
        <rFont val="Calibri, Arial"/>
      </rPr>
      <t xml:space="preserve">25%: </t>
    </r>
    <r>
      <rPr>
        <sz val="10"/>
        <color rgb="FF000000"/>
        <rFont val="Calibri, Arial"/>
      </rPr>
      <t xml:space="preserve">the company provides qualitative information about closed loop processes (including the establishment and operation of collection points) to increase the % of batteries being recycled.
</t>
    </r>
    <r>
      <rPr>
        <b/>
        <sz val="10"/>
        <color rgb="FF000000"/>
        <rFont val="Calibri, Arial"/>
      </rPr>
      <t>25%:</t>
    </r>
    <r>
      <rPr>
        <sz val="10"/>
        <color rgb="FF000000"/>
        <rFont val="Calibri, Arial"/>
      </rPr>
      <t xml:space="preserve"> the company provides quantitative information about the % of batteries being recycled.
</t>
    </r>
    <r>
      <rPr>
        <b/>
        <sz val="10"/>
        <color rgb="FF000000"/>
        <rFont val="Calibri, Arial"/>
      </rPr>
      <t>25%:</t>
    </r>
    <r>
      <rPr>
        <sz val="10"/>
        <color rgb="FF000000"/>
        <rFont val="Calibri, Arial"/>
      </rPr>
      <t xml:space="preserve"> the company provides quantitative information about estimated future collection targets.</t>
    </r>
  </si>
  <si>
    <t xml:space="preserve">Not disclosed. They state "The BMW Group already offers all customers that use its battery-powered vehicles to take back their high-voltage batteries free of charge at the end of their life cycle."
There is significant discussion on the importance of closed loop processes, but not specific to batteries. While BMW states that they will allow customers to bring back batteries, it does not indicate how they have established collection points or how these are fed back into recycling plants.
Page 28 Group Report - https://www.bmwgroup.com/content/dam/grpw/websites/bmwgroup_com/ir/downloads/en/2022/bericht/BMW-Group-Report-2021-en.pdf </t>
  </si>
  <si>
    <t xml:space="preserve">Ford provides detail on a closed manufacturing process linked to its US plants. However, it does not provide information about the current percentage of batteries being recycled or targets for battery recycling. 
The company also state that "Batteries are at the heart of our electrification strategy.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manufacturing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21 of TCFD Report - https://corporate.ford.com/content/dam/corporate/us/en-us/documents/reports/tcfd-report.pdf 
Page 97 of Integrated Sustainability Strategy and Financial Report - https://corporate.ford.com/social-impact/sustainability.html </t>
  </si>
  <si>
    <t xml:space="preserve">GAC provides detail on their recycling program for batteries. They state that they want to achieve 100% recycling rate, but as there is no timeline this has not been scored as a target. They don't disclose current recycling rates.
Page 4, 17 and 51 of ESG Report - https://www.gac-motor.com/static/en/model/about/2021_ESG_REPOT_OF_GAC_GROUP.pdf </t>
  </si>
  <si>
    <t xml:space="preserve">Geely states that they have collection points for the recycling of batteries but they do not provide detail on their closed loop process.
Page 73 of ESG Report - http://geelyauto.com.hk/core/files/corporate_governance/en/20220530_1e00175.pdf </t>
  </si>
  <si>
    <t xml:space="preserve">GM indicates that it recycles batteries and that they provide vehicle recyclers with information on how they can recycle batteries. However, they do not disclose where they operate their own collection points, or if they have developed closed loop processes with battery manufacturers to increase the recovery and recycling of batteries.
Page 18 and 34 of Sustainability Report - https://www.gmsustainability.com/_pdf/resources-and-downloads/GM_2021_SR.pdf </t>
  </si>
  <si>
    <t xml:space="preserve">Hyundai provides detail on their closed loop and battery targets. The company has established a collection system and a remanufacturing base that use the domestic and global after-sales parts supply chains to remanufacture purchased/collected second-life batteries into batteries for old vehicles, and provides an aftersales service. They do not provides current rates of recovery or future targets.
Page 27 of Sustainability Report - https://www.hyundai.com/content/hyundai/ww/data/csr/data/0000000050/attach/english/hmc-2022-sustainability-report-en.pdf </t>
  </si>
  <si>
    <t xml:space="preserve">Kia details its recycling processes for batteries, including collection points and pathways to internal and external manufacturing plants. They do not provide the current percentage of batteries being recycled or targets for future battery recycling.
Page 37 and 38 of Sustainability Report -  https://worldwide.kia.com/int/files/company/sr/sustainability-report/sustainability-report-2022-int.pdf </t>
  </si>
  <si>
    <t xml:space="preserve">Mercedes provides extensive detail on their closed loop processes for battery recycling. They disclose future recycling targets, but they only disclose the current recovery rate for cobalt at a specific plant. 
Page 18 and 171 of Sustainability Report - https://group.mercedes-benz.com/documents/sustainability/other/mercedes-benz-sustainability-report-2021.pdf </t>
  </si>
  <si>
    <t xml:space="preserve">Mitsubishi states that there is system in place for collecting batteries in Japan, Europe and North America but does not provide details.
Page 40 of Sustainability Report - https://www.mitsubishi-motors.com/en/sustainability/pdf/report-2021/sustainability2021.pdf?201214 </t>
  </si>
  <si>
    <t xml:space="preserve">Nissan states that there is a process in place to recycle batteries but does not provide detail on collection points or other processes. They state that they are working with Sumitomo corporation to invest in new technologies for recycling batteries.
Page 71 and 73 of Sustainability Report - https://www.nissan-global.com/EN/SUSTAINABILITY/LIBRARY/SR/2022/ASSETS/PDF/SR22_E_All.pdf </t>
  </si>
  <si>
    <t xml:space="preserve">Renault provides extensive detail on how it is establishing closed loop systems to increase the percentage of batteries being recycled. It provides absolute numbers for current and future rates of battery recycling, but it does not provide a percentage (or means of calculating one) for their batteries.
Page 79 and 165 of Annual Report - https://www.renaultgroup.com/en/finance-2/financial-information/documents-and-publications/ </t>
  </si>
  <si>
    <t xml:space="preserve">Stellantis provides extensive detailed on their closed loop processes for battery recycling. They provide current recyclining rates for their batteries, but they do not disclose future recycling targets.
Page 63, 215 and 225 of CSR Report - https://www.stellantis.com/content/dam/stellantis-corporate/sustainability/csr-disclosure/stellantis/2021/Stellantis_2021_CSR_Report.pdf </t>
  </si>
  <si>
    <t>Tesla's Impact Report states that it has an internal ecosystem to re-manufacture batteries coming from the field to Service Centers and actively implements circular economy principles and consider all other options before opting for battery recycling. They provide volumes for recycled nickel, cobalt, and copper, and that 100% of batteries are recycled.
Page 96-97 Tesla Impact Report - 
https://www.tesla.com/ns_videos/2021-tesla-impact-report.pdf</t>
  </si>
  <si>
    <t xml:space="preserve">Toyota provides information about the collection and recycling of lithium-ion and nickel batteries. They do not provide current percentages or targets.
Page 50 of Sustainability Data Book - https://global.toyota/pages/global_toyota/sustainability/report/sdb/sdb22_en.pdf </t>
  </si>
  <si>
    <t xml:space="preserve">Volkswagen provides detail on a closed manufacturing process linked to its Salzgitter site. In addition, it also owns a stake in the Swedesh battery manufacturer Northvolt AB, which it is also provided financing to in order to expand its capacity in recycling. However, it does not provide information about the current percentage of batteries being recycled or targets for battery recycling. 
Pages 41 &amp; 61 2021 sustainability report - https://www.volkswagenag.com/presence/nachhaltigkeit/documents/sustainability-report/2021/Nonfinancial_Report_2021_e.pdf </t>
  </si>
  <si>
    <t xml:space="preserve">Volvo provides detail on the establishment of closed loop processes for battery recycling. It does not provide quantitative data on the current percentage or future targets of batteries that are being recycled.
Page 30 and 177 of Annual and Sustainability Report - https://vp272.alertir.com/afw/files/press/volvocar/202204044874-1.pdf </t>
  </si>
  <si>
    <t>Climate lobbying</t>
  </si>
  <si>
    <r>
      <rPr>
        <sz val="11"/>
        <rFont val="Calibri, Arial"/>
      </rPr>
      <t xml:space="preserve">Performance Band (A+ to F) is a full measure of a company’s climate policy engagement, accounting for both its own engagement and that of its industry associations.  See InfluenceMap for further details </t>
    </r>
    <r>
      <rPr>
        <u/>
        <sz val="11"/>
        <color rgb="FF1155CC"/>
        <rFont val="Calibri, Arial"/>
      </rPr>
      <t>https://lobbymap.org/page/About-our-Scores</t>
    </r>
  </si>
  <si>
    <t>Multiplier of total category score</t>
  </si>
  <si>
    <t>A = 1.3
B = 1.2
C =1.1
N/D = 1
D = 0.9
E = 0.8
F = 0.7</t>
  </si>
  <si>
    <t>D+</t>
  </si>
  <si>
    <t>N/D</t>
  </si>
  <si>
    <t>C</t>
  </si>
  <si>
    <t>C-</t>
  </si>
  <si>
    <t>B</t>
  </si>
  <si>
    <t>D</t>
  </si>
  <si>
    <t>Alignment with existing benchmarks, standards, references</t>
  </si>
  <si>
    <t>Score Attribution
Note: scores are cumulative unless otherwise specified.</t>
  </si>
  <si>
    <t>Responsible Sourcing: General HR indicators</t>
  </si>
  <si>
    <t>Commit</t>
  </si>
  <si>
    <t>The company has a public commitment to human rights.</t>
  </si>
  <si>
    <t>CHRB A1.1</t>
  </si>
  <si>
    <r>
      <rPr>
        <b/>
        <sz val="10"/>
        <color theme="1"/>
        <rFont val="Calibri"/>
        <family val="2"/>
      </rPr>
      <t>100%:</t>
    </r>
    <r>
      <rPr>
        <sz val="10"/>
        <color theme="1"/>
        <rFont val="Calibri"/>
        <family val="2"/>
      </rPr>
      <t xml:space="preserve"> the company has a standalone human rights policy or other commitment that it will respect the UN Declaration for Human Rights, the International Bill of Human Rights or commit to the UN Guiding Principles.</t>
    </r>
  </si>
  <si>
    <t xml:space="preserve">BMW has a standalone human rights policy that explicitly references the UN Guiding Principles and UN Global Compact. 
Group Code on Human Rights and Working Conditions - https://www.bmwgroup.com/content/dam/grpw/websites/bmwgroup_com/responsibility/downloads/en/2019/2019-BMW-Group-Code-on-human-rights.pdf </t>
  </si>
  <si>
    <t>BYD does not publish a standalone human rights statement. Their CSR report does not mention human rights.</t>
  </si>
  <si>
    <t>Chery does not publish a standalone human rights report or a CSR or Sustainability report.</t>
  </si>
  <si>
    <t xml:space="preserve">Ford has a standalone Human Rights Policy that explicitly references the UN Guiding Principles on Business and Human Rights, their membership of the UN Global Compact, and their alignment with a number of international human rights framworks and norms, including the UN Declaration of Human Rights.
https://corporate.ford.com/content/dam/corporate/us/en-us/documents/social-impact/sustainability/additional-downloads/human-rights.zip </t>
  </si>
  <si>
    <t>GAC does not have a stand alone human rights policy. Their ESG report states they comply with the UN Global Compact on Human Rights, but provides no detail.</t>
  </si>
  <si>
    <t xml:space="preserve">Geely does not have a standalone human rights policy. Their Code of Conduct states they undertake to comply with internationally accepted human rights and labour standards, but provides no detail. 
http://geelyauto.com.hk/core/files/corporate_governance/en/Code%20of%20Business%20Conduct.pdf </t>
  </si>
  <si>
    <t xml:space="preserve">GM has a standalone human rights policy that explicitly references the UN Declaration on Human Rights and the UN Guiding Principles, among other international norms.
https://www.gmsustainability.com/_pdf/policies/GM_Global_Human_Rights_Policy.pdf </t>
  </si>
  <si>
    <t xml:space="preserve">Hyundai has a standalone human rights policy that explicitly references UN Declaration on Human Rights and the UN Guiding Principles, among other international norms.
https://www.hyundai.com/content/dam/hyundai/ww/en/images/company/csr/csr-materials/hmc-human-rights-policy-v2-eng.pdf </t>
  </si>
  <si>
    <t xml:space="preserve">Kia has a standalone human rights policy that explicitly references UN Declaration on Human Rights and the UN Guiding Principles, among other international norms.
https://worldwide.kia.com/int/files/company/sr/about/E000054667.pdf </t>
  </si>
  <si>
    <t xml:space="preserve">Mercedes has a standalone human rights policy that explicitly references UN Guiding Principles.
https://group.mercedes-benz.com/documents/sustainability/society/daimler-principles-of-social-responsibility-and-human-rights-en-20211124.pdf </t>
  </si>
  <si>
    <t xml:space="preserve">Mitsubishi has a standalone human rights policy that explicitly references the International Bill of Rights and the UN Guiding Principles.
https://www.mitsubishi-motors.com/en/sustainability/society/human_rights/pdf/human_rights_policy.pdf </t>
  </si>
  <si>
    <t xml:space="preserve">Nissan has a standalone human rights policy and Global Guidelines on Human Rights that explicitly reference the UN Declaration of Human Rights. The company states that the two documents should be read together.
https://www.nissan-global.com/EN/SUSTAINABILITY/LIBRARY/HUMAN_RIGHTS/ASSETS/PDF/nissan_human_rights_policy_e.pdf </t>
  </si>
  <si>
    <t>Renault does not have a standalone human rights policy, but they do include commitments to human rights that explicitly reference the UN Declaration of Human Rights in their Integrated Annual and Sustainability Report, and Vigilance Plan 2022. These references, however, do not constitute a standalone policy and therefore do not meet the scoring criteria.
https://www.renaultgroup.com/en/finance-2/financial-information/documents-and-publications/
https://www.renaultgroup.com/wp-content/uploads/2022/06/rg_plan-de-vigilance_uk_v25-002.pdf</t>
  </si>
  <si>
    <t xml:space="preserve">Stellantis does not have a standalone human rights policy but their Code of Conduct includes a commitment to human rights, including an explicit reference to the UN Declaration of Human Rights.
https://www.stellantis.com/content/dam/stellantis-corporate/group/governance/code-of-conduct/Stellantis_CoC_EN.pdf </t>
  </si>
  <si>
    <t>Tesla has a standalone human rights policy that explicitly references the UN Declaration of Human Rights.
https://www.tesla.com/en_au/legal/additional-resources#responsible-sourcing-policies</t>
  </si>
  <si>
    <t xml:space="preserve">Toyota has a standalone human rights policy that refers the UNGPs.
https://global.toyota/pages/global_toyota/sustainability/esg/social/human_rights_policy_en.pdf </t>
  </si>
  <si>
    <t xml:space="preserve">Volkswagen has a standalone human rights policy that explicitly references the UN Declaration of Human Rights.
https://www.volkswagenag.com/presence/nachhaltigkeit/documents/policy-intern/201209-sozialcharta_en.pdf </t>
  </si>
  <si>
    <t xml:space="preserve">Volvo Car Group don't have a standalone human rights policy. They do include a commitment to human rights, that explicitly references the UN Declaration on Human Rights, in their Code of Conduct.
https://www.volvocars.com/images/v/-/media/market-assets/intl/applications/dotcom/pdf/ethical-business/our_code_how_we_act.pdf </t>
  </si>
  <si>
    <t>The company extends their human rights commitments to their Tier 1 suppliers and beyond.</t>
  </si>
  <si>
    <t>KtC 1.a; UNGP A1</t>
  </si>
  <si>
    <r>
      <rPr>
        <b/>
        <sz val="10"/>
        <color theme="1"/>
        <rFont val="Calibri"/>
        <family val="2"/>
      </rPr>
      <t xml:space="preserve">50%: </t>
    </r>
    <r>
      <rPr>
        <sz val="10"/>
        <color theme="1"/>
        <rFont val="Calibri"/>
        <family val="2"/>
      </rPr>
      <t xml:space="preserve">the company has a Supplier Code of Conduct (SCoC) that is easily accessible from their website. The SCoC explicitly references either the company's human rights policy or states that suppliers are expected to respect and/or uphold human rights.
</t>
    </r>
    <r>
      <rPr>
        <b/>
        <sz val="10"/>
        <color theme="1"/>
        <rFont val="Calibri"/>
        <family val="2"/>
      </rPr>
      <t>25%:</t>
    </r>
    <r>
      <rPr>
        <sz val="10"/>
        <color theme="1"/>
        <rFont val="Calibri"/>
        <family val="2"/>
      </rPr>
      <t xml:space="preserve"> the company "expects" or "encourages" their suppliers to apply these standards to their own suppliers 
OR 
</t>
    </r>
    <r>
      <rPr>
        <b/>
        <sz val="10"/>
        <color theme="1"/>
        <rFont val="Calibri"/>
        <family val="2"/>
      </rPr>
      <t>50%:</t>
    </r>
    <r>
      <rPr>
        <sz val="10"/>
        <color theme="1"/>
        <rFont val="Calibri"/>
        <family val="2"/>
      </rPr>
      <t xml:space="preserve"> the company "requires" or otherwise mandates their suppliers to apply the requirements of the SCoC to their own suppliers.
</t>
    </r>
  </si>
  <si>
    <t xml:space="preserve">BMW has a Supplier Code of Conduct that is easily located on their website that explicitly references human rights. BMW requires suppliers to cascade the requirements to their own suppliers.
https://www.bmwgroup.com/content/dam/grpw/websites/bmwgroup_com/responsibility/downloads/en/2020/BMW_GROUP_Supplier_Sustainability_Policy_Version_2.0.pdf </t>
  </si>
  <si>
    <t>BYD does not have a public supplier code of conduct.</t>
  </si>
  <si>
    <t>Chery does not have a public Supplier Code of Conduct.</t>
  </si>
  <si>
    <t xml:space="preserve">Ford has a Supplier Code of Conduct that is easily located on their website. It explicitly references their human rights policy. Ford "expects" suppliers to cascade the requirements to their own suppliers.
https://corporate.ford.com/operations/governance-and-policies/supplier-code-of-conduct.html </t>
  </si>
  <si>
    <t>GAC does not have a public Supplier Code of Conduct.</t>
  </si>
  <si>
    <t xml:space="preserve">Geely has a Supplier Code of Conduct that is easily accessible from their website. It only references labour rights and the ILO convention. Suppliers are not required to cascade the requirements to their own supply chain.
http://geelyauto.com.hk/core/files/corporate_governance/en/Geely%20Supplier%20Code%20of%20Conduct.pdf </t>
  </si>
  <si>
    <t>GM has a Supplier Code of Conduct that is easily accessible from their website and explicitly references human rights. Suppliers are expected to cascade the requirements to their own supply chain.
https://www.gmsustainability.com/_pdf/policies/GM_Supplier_Code_of_Conduct.pdf</t>
  </si>
  <si>
    <t xml:space="preserve">Hyundai has a Supplier Code of Conduct that is easily accessible from their website and explicitly references human rights. Hyundai recommends that suppliers cascade the requirements to their own supply chain.
https://www.hyundaimotorgroup.com/sustainability/esgPolicy </t>
  </si>
  <si>
    <t xml:space="preserve">Kia has a Supplier Code of Conduct that is easily accessible from their website and explicitly references human rights. Kia recommends that suppliers cascade the requirements to their own supply chain.
https://worldwide.kia.com/int/files/company/sr/trust/E000054557.pdf </t>
  </si>
  <si>
    <t xml:space="preserve">Mercedes' SCoC (titled "Responsible Sourcing Standards") are easily accessible from the company's website and explicitly references human rights. Mercedes expects suppliers to cascade the requirements to their own supply chain.
https://supplier.mercedes-benz.com/servlet/JiveServlet/download/2672-9-3352/V052022_Responsible+Sourcing+Standards_EN.pdf </t>
  </si>
  <si>
    <t xml:space="preserve">Mitsubishi has a standalone Supplier Code of Conduct that is easily accessible from their website and explicitly references human rights. They "request' that suppliers disseminate the code to their own supply chain.  
https://www.mitsubishi-motors.com/en/sustainability/society/supply_chain_management/pdf/supplier_CSR_guidelines.pdf </t>
  </si>
  <si>
    <t xml:space="preserve">Nissan has a standalone Supplier Code of Conduct that is easily accessible from their website and explicitly references human rights. They "encourage" suppliers to apply the standards to their own supply chain.
https://www.nissan-global.com/EN/DOCUMENT/PDF/SR/CSR_Alliance_Guidelines.pdf </t>
  </si>
  <si>
    <t>Renault has a standalone Supplier Code of Conduct that is easily accessible from their website and explicitly references human rights. They "request' that suppliers disseminate the code to their own supply chain.
https://www.nissan-global.com/EN/DOCUMENT/PDF/SR/CSR_Alliance_Guidelines.pdf</t>
  </si>
  <si>
    <t xml:space="preserve">Stellantis Supplier Code of Conduct that explicitly references human rights and is easily accessible from their website. The company "asks" its suppliers to apply its principles to their own supply chain. 
https://www.stellantis.com/content/dam/stellantis-corporate/group/governance/code-of-conduct/Stellantis_CoC_EN.pdf </t>
  </si>
  <si>
    <t xml:space="preserve">Tesla has a Supplier Code of Conduct that is easily located on their website. Tesla expects suppliers to cascade the requirements to their own suppliers.
https://www.tesla.com/sites/default/files/about/legal/tesla-supplier-code-of-conduct.pdf </t>
  </si>
  <si>
    <t xml:space="preserve">Toyota's Supplier Code of Conduct is easily accessible from the company website and explicitly mentions the company's human rights policy. There is no requirement to cascade the code beyond tier 1.
https://global.toyota/pages/global_toyota/sustainability/esg/supplier_csr_en.pdf </t>
  </si>
  <si>
    <t xml:space="preserve">Volkswagen has a Supplier Code of Conduct that is easily located on their website. It explicitly references their human rights policy. Volkswagen expects suppliers to cascade the requirements to their own suppliers.
https://www.vwgroupsupply.com/one-kbp-pub/media/shared_media/documents_1/nachhaltigkeit/brochure__volkswagen_group_requirements_regarding_sustainability_in_its_relationships_with_business_partners__code_of_conduct_fo/2019_coc_geschaeftspartner_final.pdf </t>
  </si>
  <si>
    <t xml:space="preserve">Geely Volvo has a Supplier Code of Conduct that is easily accessible from their website and explicitly references human rights. Suppliers are required to cascade the requirements to their own supply chain.
https://www.volvogroup.com/content/dam/volvo-group/markets/master/suppliers/our-supplier-requirements/Code-of-conduct.pdf </t>
  </si>
  <si>
    <t>Identify</t>
  </si>
  <si>
    <t xml:space="preserve">The company has a process in place to assess salient human rights risks in their supply chain. </t>
  </si>
  <si>
    <t>KTC 2.2, WBA B.2.1</t>
  </si>
  <si>
    <r>
      <rPr>
        <b/>
        <sz val="10"/>
        <color theme="1"/>
        <rFont val="Calibri"/>
        <family val="2"/>
      </rPr>
      <t xml:space="preserve">25%: </t>
    </r>
    <r>
      <rPr>
        <sz val="10"/>
        <color theme="1"/>
        <rFont val="Calibri"/>
        <family val="2"/>
      </rPr>
      <t xml:space="preserve">the company states that there is a process in place for identifying salient human rights risks.
</t>
    </r>
    <r>
      <rPr>
        <b/>
        <sz val="10"/>
        <color theme="1"/>
        <rFont val="Calibri"/>
        <family val="2"/>
      </rPr>
      <t>25%:</t>
    </r>
    <r>
      <rPr>
        <sz val="10"/>
        <color theme="1"/>
        <rFont val="Calibri"/>
        <family val="2"/>
      </rPr>
      <t xml:space="preserve"> the company specifies the types of research that they do to identify issues and prioritise them (e.g. desktop review).
</t>
    </r>
    <r>
      <rPr>
        <b/>
        <sz val="10"/>
        <color theme="1"/>
        <rFont val="Calibri"/>
        <family val="2"/>
      </rPr>
      <t>25%</t>
    </r>
    <r>
      <rPr>
        <sz val="10"/>
        <color theme="1"/>
        <rFont val="Calibri"/>
        <family val="2"/>
      </rPr>
      <t xml:space="preserve">: the company specifies how often they repeat this risk assessment.
</t>
    </r>
    <r>
      <rPr>
        <b/>
        <sz val="10"/>
        <color theme="1"/>
        <rFont val="Calibri"/>
        <family val="2"/>
      </rPr>
      <t>25%</t>
    </r>
    <r>
      <rPr>
        <sz val="10"/>
        <color theme="1"/>
        <rFont val="Calibri"/>
        <family val="2"/>
      </rPr>
      <t>: the company specifies if and how they engaged with external HR experts.</t>
    </r>
    <r>
      <rPr>
        <b/>
        <sz val="10"/>
        <color theme="1"/>
        <rFont val="Calibri"/>
        <family val="2"/>
      </rPr>
      <t xml:space="preserve"> </t>
    </r>
    <r>
      <rPr>
        <sz val="10"/>
        <color theme="1"/>
        <rFont val="Calibri"/>
        <family val="2"/>
      </rPr>
      <t xml:space="preserve">Note: this engagement </t>
    </r>
    <r>
      <rPr>
        <b/>
        <sz val="10"/>
        <color theme="1"/>
        <rFont val="Calibri"/>
        <family val="2"/>
      </rPr>
      <t xml:space="preserve">must </t>
    </r>
    <r>
      <rPr>
        <sz val="10"/>
        <color theme="1"/>
        <rFont val="Calibri"/>
        <family val="2"/>
      </rPr>
      <t>be specific to the company and it's supply chains to be scored here. Simply participating in a multistakeholder initiative that includes HR experts is not sufficient, unless the company has articulated how it applies the information gained via these initiatives to their own supply chain.</t>
    </r>
    <r>
      <rPr>
        <b/>
        <sz val="10"/>
        <color theme="1"/>
        <rFont val="Calibri"/>
        <family val="2"/>
      </rPr>
      <t xml:space="preserve">
</t>
    </r>
    <r>
      <rPr>
        <sz val="10"/>
        <color theme="1"/>
        <rFont val="Calibri"/>
        <family val="2"/>
      </rPr>
      <t xml:space="preserve">Finally, effective risk identification involves consultation with potentially impacted stakeholders. We have included additional indicators under each section below to reflect this.
</t>
    </r>
  </si>
  <si>
    <t>BMW states there is a process in place for identifying salient human rights risks that is outlined in their Performing Corporate Due Diligence in the Supplier Network document. It specifies the type of research performed to identify risks, and states the analysis is done “continuously” however it is unclear how that is defined. It indicates it includes external data sources on human rights such as UNICEF’s Child Labor Index but does not state whether externalal human rights experts are engaged in the process.
Group Report 2021 - https://www.bmwgroup.com/content/dam/grpw/websites/bmwgroup_com/ir/downloads/en/2022/bericht/BMW-Group-Report-2021-en.pdf 
Performing Corporate Due Diligence in the Supplier Network - https://www.bmwgroup.com/content/dam/grpw/websites/bmwgroup_com/responsibility/downloads/de/2021/BMW%20Group%20Sorgfaltspflicht%20bei%20der%20Lieferantenauswahl_EN.pdf</t>
  </si>
  <si>
    <t xml:space="preserve">Ford provides extensive detail on their saliency risk assessment, including desktop reviews and interviews with subject matter experts and key stakeholders. They specify that the assessment takes place every two years.
ESG Data Book - https://corporate.ford.com/social-impact/sustainability.html 
Human Rights Report - https://corporate.ford.com/content/dam/corporate/us/en-us/documents/social-impact/sustainability/additional-downloads/human-rights.zip </t>
  </si>
  <si>
    <t xml:space="preserve">GM outlines the process for their saliency risk assessment, including desktop reviews and engagements with external stakeholders. They do not specify if these stakeholders are human rights experts. They do not specify a frequency for the assessment.
Page 79 of Sustainability Report - https://www.gmsustainability.com/_pdf/resources-and-downloads/GM_2021_SR.pdf </t>
  </si>
  <si>
    <t xml:space="preserve">Hyundai indicate that there is a process in place for identifying salient human rights risks, but they provide no detail on the research process or the frequency of their analysis. 
Sustainability report - https://www.hyundai.com/content/hyundai/ww/data/csr/data/0000000050/attach/english/hmc-2022-sustainability-report-en.pdf </t>
  </si>
  <si>
    <t xml:space="preserve">The Hyundai-Kia Human Rights Charter states that all Hyundai affiliates should have a due diligence program in place, and that this should be based on the OECD Guidelines for Responsible Business Conduct and provides some guidance on how any risk assessment should take place. However, there does not seem to be any evidence of Kia disclosing a human rights saliency assessment process.
https://worldwide.kia.com/int/files/company/sr/about/E000054667.pdf </t>
  </si>
  <si>
    <t xml:space="preserve">Meredes provides extensive detail on their risk saliency assessment process. They specify that their research includes desktop reviews and interviews with external stakeholders, including NGOs and human rights experts. They state that the assessment is ongoing and will become more refined over time.
Human Rights Principles - https://group.mercedes-benz.com/documents/sustainability/society/daimler-principles-of-social-responsibility-and-human-rights-en-20211124.pdf 
Sustainability Report - https://group.mercedes-benz.com/documents/sustainability/other/mercedes-benz-sustainability-report-2021.pdf </t>
  </si>
  <si>
    <t>Mitsubishi does not identify a process for identifying salient human rights risks in their supply chains.</t>
  </si>
  <si>
    <t xml:space="preserve">Nissan states that they have conducted a human rights assessment that they repeated every two years. They provide some information about the research process, including involvement of an external research organisation with human rights expertise.
Sustainability Report - https://www.nissan-global.com/EN/SUSTAINABILITY/LIBRARY/SR/2022/ASSETS/PDF/SR22_E_All.pdf </t>
  </si>
  <si>
    <t>Renault states that they conduct a regular ESG risk assessment process that includes human rights. They identify the internal roles that are engaged in the process. Renault’s Vigilance Plan outlines their risk mapping process and how research is performed, but it does not include how often this assessment is completed or if external human rights experts are engaged.
Page 121 Integrated Annual and Sustainability report - https://www.renaultgroup.com/en/finance-2/financial-information/documents-and-publications/
Page 41 Vigilance Plan 2022 - https://www.renaultgroup.com/wp-content/uploads/2022/06/rg_plan-de-vigilance_uk_v25-002.pdf</t>
  </si>
  <si>
    <t xml:space="preserve">Stellantis provides significant levels of detail about their risk mapping process, including the involvement of NGOs and other subject-matter experts, and the use of external rating frameworks. They do not specify the frequency of these assessments.
Sustainability Report - https://www.stellantis.com/content/dam/stellantis-corporate/sustainability/csr-disclosure/stellantis/2021/Stellantis_2021_CSR_Report.pdf </t>
  </si>
  <si>
    <t>Tesla does not disclose a systematic process for determining salient human rights risks in their supply chain. Tesla has a supplier audit program (covered by a separate indicator) that states how suppliers were prioritized but does not indicate if there is a regular process for identifying salient human rights risk. They rely on external providers and ad hoc review of their audits.</t>
  </si>
  <si>
    <t xml:space="preserve">Toyota states that they have a risk assessment process in place but do not provide any detail about the operation of that process.
ESG Data Book - https://global.toyota/pages/global_toyota/sustainability/report/sdb/sdb22_en.pdf </t>
  </si>
  <si>
    <t xml:space="preserve">Volkswagen indicate that there is a process in place for identifying salient human rights risks, but they provide no detail on the research process or the frequency of their analysis. 
Sustainability Report - https://www.volkswagenag.com/presence/nachhaltigkeit/documents/sustainability-report/2021/Nonfinancial_Report_2021_e.pdf </t>
  </si>
  <si>
    <t>The company discloses the salient human rights risks in their supply chain and where they are located.</t>
  </si>
  <si>
    <r>
      <rPr>
        <b/>
        <sz val="10"/>
        <color theme="1"/>
        <rFont val="Calibri"/>
        <family val="2"/>
      </rPr>
      <t>25%:</t>
    </r>
    <r>
      <rPr>
        <sz val="10"/>
        <color theme="1"/>
        <rFont val="Calibri"/>
        <family val="2"/>
      </rPr>
      <t xml:space="preserve"> the company names the generic, salient risks in their supply chain (e.g. conflict minerals, forced labour, water security, etc.).
</t>
    </r>
    <r>
      <rPr>
        <b/>
        <sz val="10"/>
        <color theme="1"/>
        <rFont val="Calibri"/>
        <family val="2"/>
      </rPr>
      <t>50%:</t>
    </r>
    <r>
      <rPr>
        <sz val="10"/>
        <color theme="1"/>
        <rFont val="Calibri"/>
        <family val="2"/>
      </rPr>
      <t xml:space="preserve"> the company describes these risks and their relevance to the company.
</t>
    </r>
    <r>
      <rPr>
        <b/>
        <sz val="10"/>
        <color theme="1"/>
        <rFont val="Calibri"/>
        <family val="2"/>
      </rPr>
      <t>100%:</t>
    </r>
    <r>
      <rPr>
        <sz val="10"/>
        <color theme="1"/>
        <rFont val="Calibri"/>
        <family val="2"/>
      </rPr>
      <t xml:space="preserve"> the company discloses where in their supply chain these occur (e.g. material type and tier).
</t>
    </r>
  </si>
  <si>
    <t>BMW does not provide a consistent summary of risks that are present in their supply chain. The company mentions various risks associated with different supply chains (e.g.  raw materials) but there is no comprehensive summary of risks, nor how these risks were identified as salient or not. Secondly, there are human rights issues identified in the Group report that are not identified in the Human Rights Code and Group Supplier Sustainability Policy, suggesting a mismatch between the issues that have been identified as salient. The Performing Corporate Due Diligence in the Supplier Network document provides examples of risks in example countries, but does not associate them with specific supply chains.
Group Report 2021 - https://www.bmwgroup.com/content/dam/grpw/websites/bmwgroup_com/ir/downloads/en/2022/bericht/BMW-Group-Report-2021-en.pdf
Page 5 Performing Corporate Due Diligence in the Supplier Network document - 
https://www.bmwgroup.com/content/dam/grpw/websites/bmwgroup_com/responsibility/downloads/de/2021/BMW%20Group%20Sorgfaltspflicht%20bei%20der%20Lieferantenauswahl_EN.pdf</t>
  </si>
  <si>
    <t xml:space="preserve">Ford provides extensive detail on the risks that are present in their supply chain, including where specific risks are located in their supply chain.
Human Rights Report - https://corporate.ford.com/content/dam/corporate/us/en-us/documents/social-impact/sustainability/additional-downloads/human-rights.zip </t>
  </si>
  <si>
    <t>GM discloses salient risks in the supply chain at a high level only, and does not disclose details on where in their supply chain these occur.
Page 15 Corporate Human Rights Benchmark Disclosure - 
https://www.gmsustainability.com/_pdf/policies/GM_Corporate_Human_Rights_Benchmark_Disclosure.pdf</t>
  </si>
  <si>
    <t xml:space="preserve">Hyundai names the generic risks in their supply chain. They don't provide detail on how and where these risks occur in their supply chains.
Page 41 Sustainability report - https://www.hyundai.com/content/hyundai/ww/data/csr/data/0000000050/attach/english/hmc-2022-sustainability-report-en.pdf </t>
  </si>
  <si>
    <t xml:space="preserve">Mercedes provides extensive detail on their salient human rights risks in their supply chain, including how and where they are present in Mercedes' supply chain.
Mercedes Sustainability Report - https://group.mercedes-benz.com/documents/sustainability/other/mercedes-benz-sustainability-report-2021.pdf </t>
  </si>
  <si>
    <t xml:space="preserve">Nissan only identifies human rights priority areas in its own operations and references "supplier labor conditions" however these appear to apply to group subsidiaries only.
Page 100 Sustainability Report - https://www.nissan-global.com/EN/SUSTAINABILITY/LIBRARY/SR/2022/ASSETS/PDF/SR22_E_All.pdf </t>
  </si>
  <si>
    <t xml:space="preserve">Renault identifies human rights priority areas in its own operations in its supply chains. In addition, the company outlines these risks within the context of relevance to the company (parts &amp; services).
Page 120 &amp; 122 Integrated Annual and Sustainability report - https://www.renaultgroup.com/en/finance-2/financial-information/documents-and-publications/ </t>
  </si>
  <si>
    <t>Stellantis only discusses human rights risks in relation to the potential impact on their business, not the impact of their operations (including their supply chains) on external stakeholders.</t>
  </si>
  <si>
    <t xml:space="preserve">Toyota names the generic risks in their supply chains, but does not provide detail on where and how they occur.
Page 70 ESG Data Book - https://global.toyota/pages/global_toyota/sustainability/report/sdb/sdb22_en.pd </t>
  </si>
  <si>
    <t xml:space="preserve">Volkswagen names the generic, salient human rights risks in the supply chain. They provide no detail on how or where these risks are present in their supply chain.
Sustainability Report - https://www.volkswagenag.com/presence/nachhaltigkeit/documents/sustainability-report/2021/Nonfinancial_Report_2021_e.pdf </t>
  </si>
  <si>
    <t>The company has a process for identifying high risk supplier categories in their supply chain.</t>
  </si>
  <si>
    <r>
      <rPr>
        <b/>
        <sz val="10"/>
        <color theme="1"/>
        <rFont val="Calibri"/>
        <family val="2"/>
      </rPr>
      <t>50%:</t>
    </r>
    <r>
      <rPr>
        <sz val="10"/>
        <color theme="1"/>
        <rFont val="Calibri"/>
        <family val="2"/>
      </rPr>
      <t xml:space="preserve"> the company outlines the process for how they identify high risk supplier categories in Tier 1 in order to prioritise differential assurance actions. This may include taking into account the leverage that the automotive company has to affect change (e.g. their annual spend, whether they are a primary or majority buyer, etc.), the geography of suppliers, and the severity of the risks that have been identified.
</t>
    </r>
    <r>
      <rPr>
        <b/>
        <sz val="10"/>
        <color theme="1"/>
        <rFont val="Calibri"/>
        <family val="2"/>
      </rPr>
      <t xml:space="preserve">25%: </t>
    </r>
    <r>
      <rPr>
        <sz val="10"/>
        <color theme="1"/>
        <rFont val="Calibri"/>
        <family val="2"/>
      </rPr>
      <t xml:space="preserve">the company outlines how this process extends beyond tier 1. Note: this does not necessarily have to involve a process that extends to the point of extraction, as this is covered below in the transition minerals section.
</t>
    </r>
    <r>
      <rPr>
        <b/>
        <sz val="10"/>
        <color theme="1"/>
        <rFont val="Calibri"/>
        <family val="2"/>
      </rPr>
      <t>25%:</t>
    </r>
    <r>
      <rPr>
        <sz val="10"/>
        <color theme="1"/>
        <rFont val="Calibri"/>
        <family val="2"/>
      </rPr>
      <t xml:space="preserve"> the company outlines the differential assurance actions it has put in place to manage those risks. Note: to score here, it must do more than indicate that there are differential assurance actions, it must specify what those are.</t>
    </r>
  </si>
  <si>
    <t xml:space="preserve">BMW outlines their risk process for identifying high risk supplier categories, including the use of country and commodity specific risk databases, industry risk mapping, and interal assessments by their purchasing teams. They specify that this applies beyond tier 1, depending on the type of commodity. BMW indicates that this assessment informs differential assurance practices, including which suppliers to audit.
Page 76 Group Report - https://www.bmwgroup.com/content/dam/grpw/websites/bmwgroup_com/ir/downloads/en/2022/bericht/BMW-Group-Report-2021-en.pdf </t>
  </si>
  <si>
    <t xml:space="preserve">Ford outlines their process for identifying high risk suppliers in tier 1, including a review of supplier location, the comodities produced, Ford's annual spend, and the leverage that they have to mitigate any human rights impacts. They do not describe how this extends beyond tier 1. They provide some insights on differential actions, by indicating that the risk assessment informs their audit selection process.
Page 16 Human Rights Report - https://corporate.ford.com/content/dam/corporate/us/en-us/documents/social-impact/sustainability/additional-downloads/human-rights.zip </t>
  </si>
  <si>
    <t xml:space="preserve">Not disclosed. The company outlines the process for an "audit of supplier introduction" which assesses the extent to which they comply with the supplier code of conduct and their relative risks once they are in the system. There is no indication of a process for identifying risks in their supply chain more broadly. 
There is limited information about how they would identify higher risk suppliers beyond "Check the risks of suppliers in terms of politics, economic, trade and legal in countries/regions where suppliers are located by adopting tools such as Dow Jones Index" and "Drive Sustainability SAQ: Check the compliance risks of suppliers in terms of environment, human rights, business ethics, health and safety, etc"
Page 68 of ESG Report - http://geelyauto.com.hk/core/files/corporate_governance/en/20220530_1e00175.pdf </t>
  </si>
  <si>
    <t xml:space="preserve">Hyundai states that there is an ESG evaluation system in place to assess their supply chain that includes human rights, which does appear to have a prioritization system. However, this is based on how important to parts are rather than how much of a human rights risk they pose. There is also no indication of differential assurance actions or whether the assessment goes beyond tier 1.
Page 45 Sustainability report - https://www.hyundai.com/content/hyundai/ww/data/csr/data/0000000050/attach/english/hmc-2022-sustainability-report-en.pdf </t>
  </si>
  <si>
    <t xml:space="preserve">Kia states that there is an ESG evaluation system in place to assess their supply chain, but it does not provide any detail on the indicators that they use to assess risk, or how they prioritise suppliers that have been assessed. There is no indication of differential assurance actions or whether the assessment goes beyond tier 1.
https://worldwide.kia.com/int/files/company/sr/sustainability-report/sustainability-report-2022-int.pdf </t>
  </si>
  <si>
    <t xml:space="preserve">Mercedes provides extensive detail on their processes for identifying high risk suppliers in tier 1 and beyond. Their consider the commodity chain, the location, and the types of risks that are present, as well as the spend. Mercedes provides commodity specific detail on differential assurance actionts that the company has put in place to identify and mitigate human rights risks.
Page 243 of Sustainability Report - https://group.mercedes-benz.com/documents/sustainability/other/mercedes-benz-sustainability-report-2021.pdf </t>
  </si>
  <si>
    <t xml:space="preserve">Renault provides limited information about a basic risk assessment that includes commodity types and country risks. The company does not specify whether this extends beyond tier 1 or the types of differential actions that it puts in place following this assessment.  
Page 220 Integrated Annual and Sustainability report - https://www.renaultgroup.com/en/finance-2/financial-information/documents-and-publications/ </t>
  </si>
  <si>
    <t xml:space="preserve">Stellantis provides information about supplier specific risk assessments, but not about how the company assesses indirect risks in their supply chain, to prioritise specific areas of their supply chain and develop differential assurance actions.
Page 277 Sustainability Report - https://www.stellantis.com/content/dam/stellantis-corporate/sustainability/csr-disclosure/stellantis/2021/Stellantis_2021_CSR_Report.pdf </t>
  </si>
  <si>
    <t>Tesla does not disclose a systematic process for identifying high risk supplier categories in their supply chain. Tesla has a supplier audit program (covered by a separate indicator) that states how suppliers were prioritized but does not indicate if there is a regular process for identifying high risk supplier categories.</t>
  </si>
  <si>
    <t xml:space="preserve">Volkswagen provides a detailed description of how they identify risks with individual suppliers, but not how they identify their high risk supplier assessment process (see below). However, they do not provide any information regarding how they identify high risk supplier categories in tier 1 or below, and how they prioritise suppliers and apply differential assurance actions.
Sustainability Report - https://www.volkswagenag.com/presence/nachhaltigkeit/documents/sustainability-report/2021/Nonfinancial_Report_2021_e.pdf </t>
  </si>
  <si>
    <t xml:space="preserve">Volvo states that they use the RBA assessment tool to identify high risk suppliers. They specify that this applies beyond tier 1. They indicate how this translates to differential assurance actions, by stating that their risk assessment is used to enable a "risk-based approach" to supplier audits.
Page 175 Annual and Sustainability Report - https://vp272.alertir.com/afw/files/press/volvocar/202204044874-1.pdf </t>
  </si>
  <si>
    <t>Prevent, Mitigate and Account</t>
  </si>
  <si>
    <t>The company assesses the risk of adverse human rights impacts with suppliers prior to entering into any contracts.</t>
  </si>
  <si>
    <r>
      <rPr>
        <b/>
        <sz val="10"/>
        <color theme="1"/>
        <rFont val="Calibri"/>
        <family val="2"/>
      </rPr>
      <t>25%:</t>
    </r>
    <r>
      <rPr>
        <sz val="10"/>
        <color theme="1"/>
        <rFont val="Calibri"/>
        <family val="2"/>
      </rPr>
      <t xml:space="preserve"> the company outlines the process to assess risks at individual suppliers. This may include supplier questionnaires, audits, etc. Note: it is not enough for companies to state that they assess suppliers prior to entering into any contracts, they must outline how this assessment occurs. Secondly, a requirement that suppliers sign a statement confirming their compliance is not sufficient risk assessment. Similarly, companies must outline how they verify information provided in supplier self-assessment questionnaires.
</t>
    </r>
    <r>
      <rPr>
        <b/>
        <sz val="10"/>
        <color theme="1"/>
        <rFont val="Calibri"/>
        <family val="2"/>
      </rPr>
      <t>25%:</t>
    </r>
    <r>
      <rPr>
        <sz val="10"/>
        <color theme="1"/>
        <rFont val="Calibri"/>
        <family val="2"/>
      </rPr>
      <t xml:space="preserve"> they provide quantitative information of the number of suppliers assessed, and the tier that they belong to.
</t>
    </r>
    <r>
      <rPr>
        <b/>
        <sz val="10"/>
        <color theme="1"/>
        <rFont val="Calibri"/>
        <family val="2"/>
      </rPr>
      <t xml:space="preserve">25%: </t>
    </r>
    <r>
      <rPr>
        <sz val="10"/>
        <color theme="1"/>
        <rFont val="Calibri"/>
        <family val="2"/>
      </rPr>
      <t xml:space="preserve">they provide quantitative information on the number of suppliers where non-conformances were found.
</t>
    </r>
    <r>
      <rPr>
        <b/>
        <sz val="10"/>
        <color theme="1"/>
        <rFont val="Calibri"/>
        <family val="2"/>
      </rPr>
      <t>25%:</t>
    </r>
    <r>
      <rPr>
        <sz val="10"/>
        <color theme="1"/>
        <rFont val="Calibri"/>
        <family val="2"/>
      </rPr>
      <t xml:space="preserve"> this process extends beyond tier 1 to tier 2 at a minimum.
</t>
    </r>
  </si>
  <si>
    <t xml:space="preserve">BMW uses the Drive Sustainability Self-Assessment Questionaire to assess suppliers before entering into any contracts. These questionnaires are assessed by a third party for compliance with the SCoC. They do not provide any data on the number of suppliers assessed, the number or percentage of non-conformances found, or whether it extends beyond Tier 1.
Page 50 Group Report - https://www.bmwgroup.com/content/dam/grpw/websites/bmwgroup_com/ir/downloads/en/2022/bericht/BMW-Group-Report-2021-en.pdf </t>
  </si>
  <si>
    <t xml:space="preserve">Ford requires suppliers to complete a self-assessment questionnaire regarding their compliance with the SCoC, and that this is used to inform ongoing sourcing decisions. They state that they have a goal of 100% of suppliers, but they do not provide the number of suppliers assessed. They provide a percetage of suppliers where non-conformances were identified (60%). They do not disclose whether the assessment extends beyond Tier 1.
The SAQ was developed with other auto manufacturers.
Page 16 Human Rights Report - https://corporate.ford.com/content/dam/corporate/us/en-us/documents/social-impact/sustainability/additional-downloads/human-rights.zip </t>
  </si>
  <si>
    <t xml:space="preserve">Hyundai requires Tier 1 and Tier 2 suppliers to provide information on conformance to an evaluation index, and submit data/documentation to verify their submissions. They provide a number of assessments conducted, which is significantly lower than the total number of Tier 1 suppliers that the company identifies. They do not specify how these suppliers were chosen for inclusion. They do not provide data on the non-conformances found. 
Page 46 Sustainability report - https://www.hyundai.com/content/hyundai/ww/data/csr/data/0000000050/attach/english/hmc-2022-sustainability-report-en.pdf </t>
  </si>
  <si>
    <t xml:space="preserve">Not disclosed. Kia's Human Rights Charter does indicate that the company has a self-asssessment process in place, but it appears that this is for its own operations not its supply chains.
Page 10 of Human Rights Charter - https://worldwide.kia.com/int/files/company/sr/about/E000054667.pdf </t>
  </si>
  <si>
    <t xml:space="preserve">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questionaire, and provide a percentage of suppliers who have completed the questionaire. They do not disclose whether these suppliers are Tier 1 only. They do not disclose the number or percentage of suppliers where non-conformances were found. 
Supplier Code of Conduct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 </t>
  </si>
  <si>
    <t xml:space="preserve">Mitsubishi only states that they require suppliers to submit a supplier commitment and declaration of conformity prior to starting business. While the company state they "continue to confirm compliance once we have begun working together to ensure the guidelines’ effectiveness" there is no explanation of how they continue to do this and therefore points cannot be given. 
Page 85 of Sustainability Report - https://www.mitsubishi-motors.com/en/sustainability/pdf/report-2021/sustainability2021.pdf?201214 </t>
  </si>
  <si>
    <t xml:space="preserve">Nissan outlines the process used to assess these risks, stating that "In order to ensure suppliers’ compliance with Renault and Nissan expectations, Renault and Nissan may ask supplier to take a CSR compliance assessment conducted by a third party, a certified organization, recognized internationally, and selected by Renault or Nissan. Supplier shall take such assessment upon request as part of RNPO purchasing processes. Within this framework:
- Supplier groups for both Renault and Nissan are assessed by a certified organization recognized internationally.
- In addition, Renault suppliers’ individual plants are assessed during a site visit by Renault representatives using a dedicated questionnaire. If assessment results do not meet Renault and Nissan CSR requirements, an action plan will be requested. In case action plan proves inadequate and no clear improvement is observed, Renault and Nissan may suspend new RFQs to the supplier or exclude them from the purchasing panel until effective corrective countermeasures are implemented."
However, their specification of having 100% newly audited suppliers and non-conformances does not count for points as they do not provide the overall supplier %.
https://www.nissan-global.com/EN/SUSTAINABILITY/LIBRARY/HUMAN_RIGHTS_GUIDELINE/ASSETS/PDF/Nissan_Global_Guideline_On_Human_Rights_e.pdf 
Page 136 of Sustainability Report - Sustainability Report - https://www.nissan-global.com/EN/SUSTAINABILITY/LIBRARY/SR/2022/ASSETS/PDF/SR22_E_All.pdf </t>
  </si>
  <si>
    <t xml:space="preserve">Renault states that it assesses supplier and subcontractor CSR policies and incorporate this into purchasing decisions. This process only applies to Tier 1. They provide a percentage of suppliers assessed under this process, but no data on the non-conformances found.
https://www.nissan-global.com/EN/DOCUMENT/PDF/SR/CSR_Alliance_Guidelines.pdf </t>
  </si>
  <si>
    <t>Stellantis provides detailed information about their process, which includes a CSR questionaire and potential on-site audits. Their process extends beyond Tier 1. They provide a precentage of the number of suppliers assessed prior to contracting. They do not provide a precentage of the number of suppliers with corrective action plans, which is an indication of the number of suppliers with non-conformances.</t>
  </si>
  <si>
    <t xml:space="preserve">Toyota asks suppliers to submit documentation outlining their conformance to the SCoC, but provides no information about how these questionnaires are verified, beyond investigating issues that are raised "from the outside". 
Page 76 ESG Data Book - https://global.toyota/pages/global_toyota/sustainability/report/sdb/sdb22_en.pd </t>
  </si>
  <si>
    <t xml:space="preserve">Suppliers are required to confirm their conformance with the Code of conduct, and then they are subject to Volkswagen's multistage sustainability rating process, which includes a self-assessment questionaire (SAQ) (including the need to prove their answers by supplying documents to prove their compliance and third party validation of those documents). In-depth audits are undertaken on some suppliers following the SAQ. Volkswagen provides the total number of suppliers who submitted an SAQ, and the percentage of their procurement expenditure that this represents. They provided quantitative information on the types of non-conformaces found. The assessment process is used to provide a risk rating of suppliers. Volkswagen provides the percentage of suppliers on revenue that achieved an A rating and the number of suppliers that recieved a C rating and where not eligible for contracts.
It is not clear if the assessment extends beyond Tier 1.
The SAQ was developed with other automanufacturers.
Sustainability Report - https://www.volkswagenag.com/presence/nachhaltigkeit/documents/sustainability-report/2021/Nonfinancial_Report_2021_e.pdf </t>
  </si>
  <si>
    <t xml:space="preserve">Volvo uses the Drive Sustainability Self-Assessment Questionnaire to assess suppliers before entering into any contracts. These questionnaires are assessed by a third party for compliance with the SCoC. They provide data on the number and percentage of suppliers assessed, but no data on the non-conformances found or whether the process extends beyond Tier 1. 
Page 176 Annual and Sustainability Report - https://vp272.alertir.com/afw/files/press/volvocar/202204044874-1.pdf </t>
  </si>
  <si>
    <t>The company discloses how it monitors/audits suppliers for compliance with the supplier code of conduct during the contract period.</t>
  </si>
  <si>
    <r>
      <rPr>
        <b/>
        <sz val="10"/>
        <color theme="1"/>
        <rFont val="Calibri"/>
        <family val="2"/>
      </rPr>
      <t>25%:</t>
    </r>
    <r>
      <rPr>
        <sz val="10"/>
        <color theme="1"/>
        <rFont val="Calibri"/>
        <family val="2"/>
      </rPr>
      <t xml:space="preserve"> the company indicate that there is a process in place (e.g. they have a statement stating that they conduct audits)
</t>
    </r>
    <r>
      <rPr>
        <b/>
        <sz val="10"/>
        <color theme="1"/>
        <rFont val="Calibri"/>
        <family val="2"/>
      </rPr>
      <t>25%:</t>
    </r>
    <r>
      <rPr>
        <sz val="10"/>
        <color theme="1"/>
        <rFont val="Calibri"/>
        <family val="2"/>
      </rPr>
      <t xml:space="preserve"> the company provides details on the process (e.g. how they select suppliers to audit, how often these take place, etc).
</t>
    </r>
    <r>
      <rPr>
        <b/>
        <sz val="10"/>
        <color theme="1"/>
        <rFont val="Calibri"/>
        <family val="2"/>
      </rPr>
      <t>25%:</t>
    </r>
    <r>
      <rPr>
        <sz val="10"/>
        <color theme="1"/>
        <rFont val="Calibri"/>
        <family val="2"/>
      </rPr>
      <t xml:space="preserve"> the company provides quantitative information of the number of suppliers audited and the tiers that are audited. Note: this could be as a percentage of suppliers audited or as a number. If the company provides a number of suppliers audited, they must also provide the total number of suppliers.
</t>
    </r>
    <r>
      <rPr>
        <b/>
        <sz val="10"/>
        <color theme="1"/>
        <rFont val="Calibri"/>
        <family val="2"/>
      </rPr>
      <t>25%:</t>
    </r>
    <r>
      <rPr>
        <sz val="10"/>
        <color theme="1"/>
        <rFont val="Calibri"/>
        <family val="2"/>
      </rPr>
      <t xml:space="preserve"> the company provides quantitative information on non-conformances found
Note: for due diligence to be effective, it must involve potentially impacted stakeholders and/or their representatives. This is scored under each of the sections listed below. </t>
    </r>
  </si>
  <si>
    <t xml:space="preserve">BMW outlines their audit process and how they select suppliers to audit. They indicate that this goes beyond tier 1 in some supply chains (e.g. cobalt. They provide quantitative information about the number and type of non-conformances found. They provide the number of suppliers with non-conformances, but not the total percentage of suppliers audited.
Group Code on Human Rights and Working Conditions - https://www.bmwgroup.com/content/dam/grpw/websites/bmwgroup_com/responsibility/downloads/en/2019/2019-BMW-Group-Code-on-human-rights.pdf </t>
  </si>
  <si>
    <t xml:space="preserve">Ford outlines their audit process and how they select suppliers to audit. They indicate that this goes beyond tier 1 in some supply chains (e.g. cobalt). They provide quantitative information about the number and type of non-conformances found. They do not provide the total number of suppliers or percentage of suppliers audited. 
https://corporate.ford.com/social-impact/sustainability.html </t>
  </si>
  <si>
    <t xml:space="preserve">Geely states that they conduct audits on all suppliers, to ensure they meet produce and production requirements. They do not disclose whether they audit suppliers regarding human rights issues, and they do not publish a supplier code of conduct.
Page 58 of ESG Report - http://geelyauto.com.hk/core/files/corporate_governance/en/20220530_1e00175.pdf </t>
  </si>
  <si>
    <t>GM's Sustainability report indicates there is a process in place, in the form of supplier compliance surveys, and some details on how GM responds and assesses violations of their supplier code of conduct. GM discloses the total number of surveys completed, but not the total number of suppliers or completed surveys as a percentage of total suppliers. How suppliers and selected, frequency of audits, and quantitative information on non-conformances is not disclosed
Page 91 of Sustainability Report - https://www.gmsustainability.com/_pdf/resources-and-downloads/GM_2021_SR.pdf</t>
  </si>
  <si>
    <t xml:space="preserve">Hyundai only discloses a process for auditing suppliers regarding their questionaire submission at the time of contracting. They do not disclose a process for ongoing auditing of supplier performance.
https://www.hyundaimotorgroup.com/sustainability/esgPolicy </t>
  </si>
  <si>
    <t>Kia only discloses a process for auditing suppliers regarding their questionnaire submission at the time of contracting. They do not disclose a process for ongoing auditing of supplier performance.</t>
  </si>
  <si>
    <t>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questionnaire, and provide a percentage of suppliers who have completed the questionnaire. They do not disclose whether these suppliers are Tier 1 only. They do not disclose the number or percentage of suppliers where non-conformances were found.
Supplier Code of Conduct (titled "Responsible Sourcing Standards")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t>
  </si>
  <si>
    <t xml:space="preserve">Mitsubishi states that they audit suppliers during the contract period. They do not provide information about how they select suppliers to audit, or quantitative information on the non-conformances found or percentage of suppliers audited.
Page 86 of Sustainability Report - https://www.mitsubishi-motors.com/en/sustainability/pdf/report-2021/sustainability2021.pdf?201214 </t>
  </si>
  <si>
    <t xml:space="preserve">Nissan states that they monitor for compliance but does not provide any detail on how.
Page 136 of Sustainability Report - Sustainability Report - https://www.nissan-global.com/EN/SUSTAINABILITY/LIBRARY/SR/2022/ASSETS/PDF/SR22_E_All.pdf </t>
  </si>
  <si>
    <t>Renault states that they audit suppliers during the contract period but does not provide information about how they select suppliers to audit. Renault disclosed the number of audits completed but does not specify the total number of supplier or % of total suppliers this comprises. Quantitative information on non-conformances found was not disclosed.
Page 221 Integrated Annual and Sustainability report - https://www.renaultgroup.com/en/finance-2/financial-information/documents-and-publications/
Page 46 Vigilance Plan 2022 - https://www.renaultgroup.com/wp-content/uploads/2022/06/rg_plan-de-vigilance_uk_v25-002.pdf</t>
  </si>
  <si>
    <t xml:space="preserve">Stellantis states that they audit suppliers during the contract period. They outline how they select suppliers to audit, the percentage of suppliers audited and the number and percentage of non-conformances found (split into levels of severity). 
Page 278 of Sustainability Report - https://www.stellantis.com/content/dam/stellantis-corporate/sustainability/csr-disclosure/stellantis/2021/Stellantis_2021_CSR_Report.pdf </t>
  </si>
  <si>
    <t xml:space="preserve">Tesla outlines their audit process and how they select suppliers to audit. They indicate that this goes beyond tier 1 in some supply chains (e.g. cobalt). They provide quantitative information about the number and type of non-conformances found, and the percentage of high-risk suppliers audited, but they do not provide the total number of suppliers or percentage of all suppliers audited.
Pages 102 and 115 of Impact Report - https://www.tesla.com/ns_videos/2021-tesla-impact-report.pdf </t>
  </si>
  <si>
    <t xml:space="preserve">Volkswagen states that there are audit processes in place, and indicates that their audits may be tailored to specific issues (including extension beyond tier 1 in the case of raw materials sourcing). They do not provide quantitative information on the total percentage of audits conducted (only against certain categories) nor the types of non-conformances found.
Page 32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</si>
  <si>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outlines their audit process and how they select suppliers to audit. They indicate that this goes beyond tier 1 in some supply chains. They provide quantitative information about the number and type of non-conformances found, and the percentage of Tier 1 suppliers audited.
Page 19 of Code of Conduct for Business Partners - https://www.volvocars.com/images/v/-/media/market-assets/intl/applications/dotcom/pdf/suppliers/codeofconduct_for_business_partners_en_2022_digital_a4.pdf </t>
  </si>
  <si>
    <t>The company reports on how it is prepared to respond if it finds non-conformances with the Supplier Code of Conduct in its supply chains.</t>
  </si>
  <si>
    <t>MS "Remediation (addressing risks) – action taken to address risks, GRI 2021 SPP-4, WSR</t>
  </si>
  <si>
    <r>
      <rPr>
        <sz val="10"/>
        <color theme="1"/>
        <rFont val="Calibri"/>
        <family val="2"/>
      </rPr>
      <t xml:space="preserve">This indicator relates to the contractual relationship between suppliers and the auto-manufacturer. It applies to all tiers to the point of extraction where there is a direct relationship between the auto manufacturer and the supplier.
</t>
    </r>
    <r>
      <rPr>
        <b/>
        <sz val="10"/>
        <color theme="1"/>
        <rFont val="Calibri"/>
        <family val="2"/>
      </rPr>
      <t xml:space="preserve">33%: </t>
    </r>
    <r>
      <rPr>
        <sz val="10"/>
        <color theme="1"/>
        <rFont val="Calibri"/>
        <family val="2"/>
      </rPr>
      <t xml:space="preserve">the company discloses that suppliers will be subject to corrective action plans if non-conformances are identified.
</t>
    </r>
    <r>
      <rPr>
        <b/>
        <sz val="10"/>
        <color theme="1"/>
        <rFont val="Calibri"/>
        <family val="2"/>
      </rPr>
      <t>33%:</t>
    </r>
    <r>
      <rPr>
        <sz val="10"/>
        <color theme="1"/>
        <rFont val="Calibri"/>
        <family val="2"/>
      </rPr>
      <t xml:space="preserve"> the discloses specific actions it will take in response to adverse human rights impacts and/or other human rights related contractual breaches (for example, stop-work notices, warning letters, supplementary training, policy revision and termination of the contract).</t>
    </r>
    <r>
      <rPr>
        <b/>
        <sz val="10"/>
        <color theme="1"/>
        <rFont val="Calibri"/>
        <family val="2"/>
      </rPr>
      <t xml:space="preserve">
33%: </t>
    </r>
    <r>
      <rPr>
        <sz val="10"/>
        <color theme="1"/>
        <rFont val="Calibri"/>
        <family val="2"/>
      </rPr>
      <t xml:space="preserve">the company provides numeric data to illustrate implementation.
Note: this is distinct from providing remedy to impacted stakeholders. </t>
    </r>
  </si>
  <si>
    <t xml:space="preserve">BMW states that there is a corrective action process, but provides no detail on this process.
Page 76 Group Report - https://www.bmwgroup.com/content/dam/grpw/websites/bmwgroup_com/ir/downloads/en/2022/bericht/BMW-Group-Report-2021-en.pdf </t>
  </si>
  <si>
    <t xml:space="preserve">Ford discloses that suppliers will be subject to corrective action plans if non-conformances are identified. They stated that where critical breaches are found or suppliers do not improve, they may suspend or remove suppliers, but generally, they work with suppliers on improvement. They provide numeric data
https://corporate.ford.com/social-impact/sustainability.html </t>
  </si>
  <si>
    <t>GM does not disclose whether there is a corrective action plan process in place, however, it does disclose that termination of contracts is an option where suppliers are found to be non-compliant. In GM’s responsible sourcing policy, it elaborates further on higher risk supply chains, such as 3TG and cobalt, and provides select numeric data to illustrate implementation.
Page 91 of Sustainability Report - https://www.gmsustainability.com/_pdf/resources-and-downloads/GM_2021_SR.pdf
Responsible sourcing - https://www.gmsustainability.com/priorities/supporting-supplier-responsibility/responsible-sourcing.html</t>
  </si>
  <si>
    <t xml:space="preserve">Hyundai states that companies will be subject to corrective action plans, however it does not specify the types of actions that this might include. It does not provide case studies or numeric data on non-conformances
Page 47 Sustainability report - https://www.hyundai.com/content/hyundai/ww/data/csr/data/0000000050/attach/english/hmc-2022-sustainability-report-en.pdf </t>
  </si>
  <si>
    <t xml:space="preserve">Mercedes discloses that suppliers will be subject to corrective action plans if non-conformances are identified. They stated that where critical breaches are found or suppliers do not improve, they may suspend or remove suppliers. They do not provide numeric data.
Page 6 of SCoC (titled "Responsible Sourcing Standards") - https://supplier.mercedes-benz.com/servlet/JiveServlet/download/2672-9-3352/V052022_Responsible+Sourcing+Standards_EN.pdf </t>
  </si>
  <si>
    <t xml:space="preserve">Nissan discloses that suppliers will be subject to corrective action plans if non-conformances are identified. They state that suppliers may be suspended until issues are remedied. They do provide numeric data.
https://www.nissan-global.com/EN/SUSTAINABILITY/LIBRARY/HUMAN_RIGHTS_GUIDELINE/ASSETS/PDF/Nissan_Global_Guideline_On_Human_Rights_e.pdf 
Page 135 of Sustainability Report - Sustainability Report - https://www.nissan-global.com/EN/SUSTAINABILITY/LIBRARY/SR/2022/ASSETS/PDF/SR22_E_All.pdf </t>
  </si>
  <si>
    <t xml:space="preserve">Renault discloses that suppliers will be subject to corrective action plans if non-conformances are identified. They stated that where critical breaches are found or suppliers do not improve, they may suspend or remove suppliers, but generally, they work with suppliers on improvement. They do not provide numeric data.
https://www.nissan-global.com/EN/DOCUMENT/PDF/SR/CSR_Alliance_Guidelines.pdf </t>
  </si>
  <si>
    <t xml:space="preserve">Stellantis indicates that it has a corrective action process in place, but does not provide information on the types of actions that it puts in place. It provides detailed numeric information on the corrective action process.
Page 333 Sustainability Report - https://www.stellantis.com/content/dam/stellantis-corporate/sustainability/csr-disclosure/stellantis/2021/Stellantis_2021_CSR_Report.pdf </t>
  </si>
  <si>
    <t>Tesla discloses that suppliers will be subject to corrective action plans if non-conformances are identified. They stated that where critical breaches are found or suppliers do not improve, they may suspend or remove suppliers. Numeric data is provided on “priority non-conformances” addressed, however it does not state the total number of non-conformances that were prioritized or the number of non-conformances outstanding. Therefore, a reasonable approximation of non-conformances cannot be made to sufficiently illustrate implementation.
Page 113 of Impact Report - https://www.tesla.com/ns_videos/2021-tesla-impact-report.pdf</t>
  </si>
  <si>
    <t>Toyota states that contracts may be terminated if non-conformances are found, but it does not outline a proactive corrective action plan process.</t>
  </si>
  <si>
    <t xml:space="preserve">Volkswagen states that suppliers may be terminated for non-conformances. They do not disclose the number of suppliers subject to corrective action plans, nor other types of actions that may be applied.
Page 9 Raw Minerals Report - https://www.volkswagenag.com/en/sustainability/reporting-and-esg-performance/sustainability-report.html </t>
  </si>
  <si>
    <t xml:space="preserve">Volvo discloses that suppliers will be subject to corrective action plans if non-conformances are identified. They state that suppliers will be expected to undertake necessary actions in a specified timeframe, but that there is option to terminate the business relationship. They do not provide numeric data.
Page 19 of Code of Conduct for Business Partners - https://www.volvocars.com/images/v/-/media/market-assets/intl/applications/dotcom/pdf/suppliers/codeofconduct_for_business_partners_en_2022_digital_a4.pdf </t>
  </si>
  <si>
    <t>The company discloses how they verify the implementation of corrective actions.</t>
  </si>
  <si>
    <t>Adapted from WSR, see also CHRB</t>
  </si>
  <si>
    <r>
      <rPr>
        <b/>
        <sz val="10"/>
        <color theme="1"/>
        <rFont val="Calibri"/>
        <family val="2"/>
      </rPr>
      <t>100%:</t>
    </r>
    <r>
      <rPr>
        <sz val="10"/>
        <color theme="1"/>
        <rFont val="Calibri"/>
        <family val="2"/>
      </rPr>
      <t xml:space="preserve"> the company discloses the types of actions that it undertakes to verify whether correction actions have occured (e.g. audits).
</t>
    </r>
    <r>
      <rPr>
        <b/>
        <sz val="10"/>
        <color theme="1"/>
        <rFont val="Calibri"/>
        <family val="2"/>
      </rPr>
      <t>25%:</t>
    </r>
    <r>
      <rPr>
        <sz val="10"/>
        <color theme="1"/>
        <rFont val="Calibri"/>
        <family val="2"/>
      </rPr>
      <t xml:space="preserve"> the company discloses a subset of the types of actions that it undertakes to verify whether correction actions have occured (e.g. audits).
</t>
    </r>
    <r>
      <rPr>
        <b/>
        <sz val="10"/>
        <color theme="1"/>
        <rFont val="Calibri"/>
        <family val="2"/>
      </rPr>
      <t xml:space="preserve">Note: </t>
    </r>
    <r>
      <rPr>
        <sz val="10"/>
        <color theme="1"/>
        <rFont val="Calibri"/>
        <family val="2"/>
      </rPr>
      <t xml:space="preserve">successful remediation and grievance procedures involve impacted stakeholders and/or their representatives. Their involvement is scored under each section below. </t>
    </r>
  </si>
  <si>
    <t>BMW's due diligence report states that they verify the implementation of preventative and corrective actions via audits.</t>
  </si>
  <si>
    <t xml:space="preserve">Ford discloses that they undertake closure audits regarding the non-conformances.
https://corporate.ford.com/social-impact/sustainability.html </t>
  </si>
  <si>
    <t xml:space="preserve">Mercedes requires suppliers to provide them with information outlining how they addressed the corrective action plan, this may be reviewed by Mercedes or a third party entity. They may audit the supplier to confirm this information. 
Page 6 of SCoC (titled "Responsible Sourcing Standards") - https://supplier.mercedes-benz.com/servlet/JiveServlet/download/2672-9-3352/V052022_Responsible+Sourcing+Standards_EN.pdf </t>
  </si>
  <si>
    <t xml:space="preserve">Renault conducts audits to verify whether corrective actions have occured.
Page 221 Integrated Annual and Sustainability report - https://www.renaultgroup.com/en/finance-2/financial-information/documents-and-publications/ </t>
  </si>
  <si>
    <t xml:space="preserve">Stellantis may conduct audits to verify whether corrective actions have occured.
Page 287 of Sustainability Report - https://www.stellantis.com/content/dam/stellantis-corporate/sustainability/csr-disclosure/stellantis/2021/Stellantis_2021_CSR_Report.pdf 
Supplier Code of Conduct - https://www.stellantis.com/content/dam/stellantis-corporate/group/governance/code-of-conduct/Stellantis_CoC_EN.pdf </t>
  </si>
  <si>
    <t>Tesla states that suppliers will be subject to closure audits to determine their compliance with the corrective action plan.</t>
  </si>
  <si>
    <t>Volkswagen does not disclose a general process for the whole of its supply chain but outlines a deeper process undertaken, including corrective actions, on the cobalt supply chain. 
Page 15 Raw Minerals Report - https://www.volkswagenag.com/presence/nachhaltigkeit/documents/supply-chain/Volkswagen-Group-Responsible-Raw-Materials-Report-2021.pdf</t>
  </si>
  <si>
    <t xml:space="preserve">Volvo only disclose corrective action processes that are specific to battery mineral supply chains. 
Page 177 Annual and Sustainability Report - https://vp272.alertir.com/afw/files/press/volvocar/202204044874-1.pdf </t>
  </si>
  <si>
    <t>Remedy</t>
  </si>
  <si>
    <t>The company has put in place a formal mechanism whereby workers, suppliers, suppliers' workers (in any tier) and other external stakeholders can raise grievances regarding adverse human rights impacts in their supply chain to an impartial entity.</t>
  </si>
  <si>
    <t>KtC 5.3.4
UNGPs 6.2, 6.3, 6.4
WBA c.1.</t>
  </si>
  <si>
    <r>
      <rPr>
        <b/>
        <sz val="10"/>
        <color theme="1"/>
        <rFont val="Calibri"/>
        <family val="2"/>
      </rPr>
      <t>10%:</t>
    </r>
    <r>
      <rPr>
        <sz val="10"/>
        <color theme="1"/>
        <rFont val="Calibri"/>
        <family val="2"/>
      </rPr>
      <t xml:space="preserve"> if the company only has an in-house mechanism
</t>
    </r>
    <r>
      <rPr>
        <b/>
        <sz val="10"/>
        <color theme="1"/>
        <rFont val="Calibri"/>
        <family val="2"/>
      </rPr>
      <t>20%:</t>
    </r>
    <r>
      <rPr>
        <sz val="10"/>
        <color theme="1"/>
        <rFont val="Calibri"/>
        <family val="2"/>
      </rPr>
      <t xml:space="preserve"> the company has put in place an independent, formal mechanism to report a grievance to an impartial entity regarding human rights in the company's supply chains.
</t>
    </r>
    <r>
      <rPr>
        <b/>
        <sz val="10"/>
        <color theme="1"/>
        <rFont val="Calibri"/>
        <family val="2"/>
      </rPr>
      <t xml:space="preserve">20%: </t>
    </r>
    <r>
      <rPr>
        <sz val="10"/>
        <color theme="1"/>
        <rFont val="Calibri"/>
        <family val="2"/>
      </rPr>
      <t xml:space="preserve">The mechanism is available to its workers, suppliers, suppliers' workers (in any tier) and other external stakeholders (e.g. whistleblower hotline).
</t>
    </r>
    <r>
      <rPr>
        <b/>
        <sz val="10"/>
        <color theme="1"/>
        <rFont val="Calibri"/>
        <family val="2"/>
      </rPr>
      <t>50%:</t>
    </r>
    <r>
      <rPr>
        <sz val="10"/>
        <color theme="1"/>
        <rFont val="Calibri"/>
        <family val="2"/>
      </rPr>
      <t xml:space="preserve"> the company communicates how the existence of the mechanism is communicated to its suppliers' workers and other impacted stakeholders;
The involvement of impacted stakeholders and their legitimate representatives (e.g. workers, indigenous communities, etc.) in the design, review, operation and ongoing improvement of grievance mechanisms is central to their efficacy. As such, additional indicators have been included under each focus area regarding the specific integration of feedback from different stakeholder groups.</t>
    </r>
  </si>
  <si>
    <t>BMW has an internal and independent 3rd party grievance mechanism, but they do not specify if it is accessible to external stakeholders, or how it is communicated. A Compliance
Ombudsman for suppliers has also been established but it is unclear how suppliers and their employees may access this.
Page 10 Group Code on Human Rights and Working Conditions - https://www.bmwgroup.com/content/dam/grpw/websites/bmwgroup_com/responsibility/downloads/en/2019/2019-BMW-Group-Code-on-human-rights.pdf 
Page 77 Group Report 2021 - https://www.bmwgroup.com/content/dam/grpw/websites/bmwgroup_com/ir/downloads/en/2022/bericht/BMW-Group-Report-2021-en.pdf</t>
  </si>
  <si>
    <t xml:space="preserve">Ford has an in-house grievance mechanism that is accessible to all external stakeholders. It does not have an independent mechanism. They do not describe how the mechanism is communicated externally.
https://corporate.ford.com/content/dam/corporate/us/en-us/documents/social-impact/sustainability/additional-downloads/human-rights.zip </t>
  </si>
  <si>
    <t xml:space="preserve">GM has an independent, 3rd party grievance mechanism that is accessible to external stakeholders. They do not describe how the mechanism is communicated externally.
Page 3 of Human Rights Policy - https://www.gmsustainability.com/_pdf/policies/GM_Global_Human_Rights_Policy.pdf </t>
  </si>
  <si>
    <t xml:space="preserve">Hyundai does have a grievance mechanism that seems to be in-house, it is also available to external stakeholders. 
Page 10 Sustainability report - https://www.hyundai.com/content/hyundai/ww/data/csr/data/0000000050/attach/english/hmc-2022-sustainability-report-en.pdf </t>
  </si>
  <si>
    <t xml:space="preserve">Kia only has a grievance mechanism that allows issues to be raised about their own operations, not their supply chain. 
Page 86 of Sustainability Report - https://worldwide.kia.com/int/files/company/sr/sustainability-report/sustainability-report-2022-int.pdf </t>
  </si>
  <si>
    <t>Mercedes has an in-house grievance mechanism and an independent 3rd party mechanism that is accessible to all external stakeholders. They do not describe how the mechanism is communicated externally to suppliers’ workers and other impacted stakeholders.
Page 18 of Human Rights Principles - https://group.mercedes-benz.com/documents/sustainability/society/daimler-principles-of-social-responsibility-and-human-rights-en-20211124.pdf</t>
  </si>
  <si>
    <t xml:space="preserve">Nissan has a grievance mechanism, but it appears to be in-house and only accessible to employees. The company states "At the same time, Nissan has grievance mechanisms and processes in place and it allows collecting and remedying various types of complaints, including complaints related to allegations of potential human rights abuses. The whistleblowing system provides for anonymity where legally allowed. We are committed to investigating, addressing, and responding to concerns raised, and employees who make inquiries are protected from retaliation as defined in whistleblowing processes." 
The description is in general lacking detail; for example it is not clear whether the mechanisms in place are in house or external. 
There is a website dedicated to a third party grievance mechanism accessible to employees: https://secure.ethicspoint.eu/domain/media/en/gui/103583/faq.html 
Page 98 of Sustainability Report - Sustainability Report - https://www.nissan-global.com/EN/SUSTAINABILITY/LIBRARY/SR/2022/ASSETS/PDF/SR22_E_All.pdf </t>
  </si>
  <si>
    <t xml:space="preserve">Renault has an independent 3rd party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122 Integrated Annual and Sustainability report - https://www.renaultgroup.com/en/finance-2/financial-information/documents-and-publications/ </t>
  </si>
  <si>
    <t xml:space="preserve">Stellantis has an independent 3rd party mechanism that is accessible to all external stakeholders. They do not describe how the mechanism is communicated externally.
Page 99 of Sustainability Report - https://www.stellantis.com/content/dam/stellantis-corporate/sustainability/csr-disclosure/stellantis/2021/Stellantis_2021_CSR_Report.pdf </t>
  </si>
  <si>
    <t xml:space="preserve">Tesla has an in-house grievance mechanism (email to company secretary) that is accessible to all external stakeholders. It does not have an independent mechanism. They do describe how the mechanism is communicated externally.
Human Rights Policy - https://www.tesla.com/en_au/legal/additional-resources#responsible-sourcing-policies 
Supplier Code of Conduct - https://www.tesla.com/sites/default/files/about/legal/tesla-supplier-code-of-conduct.pdf </t>
  </si>
  <si>
    <t xml:space="preserve">Toyota has an in-house grievance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77 ESG Data Book - https://global.toyota/pages/global_toyota/sustainability/report/sdb/sdb22_en.pd </t>
  </si>
  <si>
    <t xml:space="preserve">Volkswagen has an in-house and independent grievance mechanism that is accessible to all external stakeholders. They do not outline how this is communicated to external stakeholders. 
Page 101 of Sustainability Report - https://www.volkswagenag.com/presence/nachhaltigkeit/documents/sustainability-report/2021/Nonfinancial_Report_2021_e.pdf 
Page 9 Raw Minerals Report - https://www.volkswagenag.com/en/sustainability/reporting-and-esg-performance/sustainability-report.html </t>
  </si>
  <si>
    <t xml:space="preserve">Volvo has an independent, 3rd party grievance mechanism that is accessible to external stakeholders. They do not describe how the mechanism is communicated externally.
Page 19 of Code of Conduct for Business Partners - https://www.volvocars.com/images/v/-/media/market-assets/intl/applications/dotcom/pdf/suppliers/codeofconduct_for_business_partners_en_2022_digital_a4.pdf </t>
  </si>
  <si>
    <t xml:space="preserve">The company discloses data about the practical operation of their due diligence mechanism, such as the number of grievances filed, addressed, and resolved, or an evaluation of the effectiveness of the mechanism. </t>
  </si>
  <si>
    <r>
      <rPr>
        <b/>
        <sz val="10"/>
        <color theme="1"/>
        <rFont val="Calibri"/>
        <family val="2"/>
      </rPr>
      <t xml:space="preserve">25%: </t>
    </r>
    <r>
      <rPr>
        <sz val="10"/>
        <color theme="1"/>
        <rFont val="Calibri"/>
        <family val="2"/>
      </rPr>
      <t xml:space="preserve">The company provides quantitative information about the number of grievances raised.
</t>
    </r>
    <r>
      <rPr>
        <b/>
        <sz val="10"/>
        <color theme="1"/>
        <rFont val="Calibri"/>
        <family val="2"/>
      </rPr>
      <t xml:space="preserve">25%: </t>
    </r>
    <r>
      <rPr>
        <sz val="10"/>
        <color theme="1"/>
        <rFont val="Calibri"/>
        <family val="2"/>
      </rPr>
      <t xml:space="preserve">the company also provides information on the number of grievances addressed and resolved.
</t>
    </r>
    <r>
      <rPr>
        <b/>
        <sz val="10"/>
        <color theme="1"/>
        <rFont val="Calibri"/>
        <family val="2"/>
      </rPr>
      <t xml:space="preserve">50%: </t>
    </r>
    <r>
      <rPr>
        <sz val="10"/>
        <color theme="1"/>
        <rFont val="Calibri"/>
        <family val="2"/>
      </rPr>
      <t xml:space="preserve">The company disaggregates this information by the type of grievance raised, the severity and the outcomes. </t>
    </r>
  </si>
  <si>
    <t xml:space="preserve">GM provides the number of grievances raised, but it does not provide quantitative information on the number of grievances resolved or disaggregated information on the  type of grievance raised, the severity or the outcomes. 
Page 116 of Sustainability Report - https://www.gmsustainability.com/_pdf/resources-and-downloads/GM_2021_SR.pdf </t>
  </si>
  <si>
    <t xml:space="preserve">Mercedes provides quantitiative information about the number of grievances raised and the number addressed and resolved. It does not provide disaggregated information about the types of grivances raised, their severity, or the outcome.
Page 18 Human Rights Principles - https://group.mercedes-benz.com/documents/sustainability/society/daimler-principles-of-social-responsibility-and-human-rights-en-20211124.pdf </t>
  </si>
  <si>
    <t>Renault discloses the number of grievances raised but does not provide details on grievances addressed and resolved, or by type of grievance, severity and outcomes.
Page 122 Integrated Annual and Sustainability report - https://www.renaultgroup.com/en/finance-2/financial-information/documents-and-publications/
Page 48 Vigilance Plan 2022 - https://www.renaultgroup.com/wp-content/uploads/2022/06/rg_plan-de-vigilance_uk_v25-002.pdf</t>
  </si>
  <si>
    <t xml:space="preserve">Stellantis provides the number of grievances raised, but it does not provide quantitative information on the number of grievances resolved or disaggregated information on the type of grievance raised, the severity or the outcomes. 
Page 99 of Sustainability Report - https://www.stellantis.com/content/dam/stellantis-corporate/sustainability/csr-disclosure/stellantis/2021/Stellantis_2021_CSR_Report.pdf </t>
  </si>
  <si>
    <t>Volkswagen provides ad hoc quantitative information about the types of grievances raised, but it does not provide information about the number resolved. They provide disaggregated information on the type of complaints and where they occurred, and separately, the number of breaches resolved and number of suppliers not awarded new contracts due to breaches is not. They also provide examples of four grievances related to raw materials and the nature of those grievances.
Page 101 of Sustainability Report - https://www.volkswagenag.com/presence/nachhaltigkeit/documents/sustainability-report/2021/Nonfinancial_Report_2021_e.pdf  
Page 9 Raw Minerals Report - https://www.volkswagenag.com/presence/nachhaltigkeit/documents/supply-chain/Volkswagen-Group-Responsible-Raw-Materials-Report-2021.pdf</t>
  </si>
  <si>
    <t>The company has put in place a remedy process.</t>
  </si>
  <si>
    <t>UNGPs</t>
  </si>
  <si>
    <r>
      <rPr>
        <b/>
        <sz val="10"/>
        <color theme="1"/>
        <rFont val="Calibri"/>
        <family val="2"/>
      </rPr>
      <t xml:space="preserve">50%: </t>
    </r>
    <r>
      <rPr>
        <sz val="10"/>
        <color theme="1"/>
        <rFont val="Calibri"/>
        <family val="2"/>
      </rPr>
      <t xml:space="preserve">the company discloses the process for determining remedy. This should indicate in general terms:
- </t>
    </r>
    <r>
      <rPr>
        <b/>
        <sz val="10"/>
        <color theme="1"/>
        <rFont val="Calibri"/>
        <family val="2"/>
      </rPr>
      <t xml:space="preserve">25%: </t>
    </r>
    <r>
      <rPr>
        <sz val="10"/>
        <color theme="1"/>
        <rFont val="Calibri"/>
        <family val="2"/>
      </rPr>
      <t xml:space="preserve">how they investigate an issue that is raised and escalate the issue within the company 
- </t>
    </r>
    <r>
      <rPr>
        <b/>
        <sz val="10"/>
        <color theme="1"/>
        <rFont val="Calibri"/>
        <family val="2"/>
      </rPr>
      <t xml:space="preserve">25%: </t>
    </r>
    <r>
      <rPr>
        <sz val="10"/>
        <color theme="1"/>
        <rFont val="Calibri"/>
        <family val="2"/>
      </rPr>
      <t xml:space="preserve">how they determine appropriate remedy
</t>
    </r>
    <r>
      <rPr>
        <b/>
        <sz val="10"/>
        <color theme="1"/>
        <rFont val="Calibri"/>
        <family val="2"/>
      </rPr>
      <t xml:space="preserve">50%: </t>
    </r>
    <r>
      <rPr>
        <sz val="10"/>
        <color theme="1"/>
        <rFont val="Calibri"/>
        <family val="2"/>
      </rPr>
      <t xml:space="preserve">the company provides information about how the process operates in practice, including quantitative information regarding the types of allegations raised (where no allegations have been raised, a statement to this end will suffice). This should be:
- </t>
    </r>
    <r>
      <rPr>
        <b/>
        <sz val="10"/>
        <color theme="1"/>
        <rFont val="Calibri"/>
        <family val="2"/>
      </rPr>
      <t>25%:</t>
    </r>
    <r>
      <rPr>
        <sz val="10"/>
        <color theme="1"/>
        <rFont val="Calibri"/>
        <family val="2"/>
      </rPr>
      <t xml:space="preserve"> disaggregated by region and tier at a minimum
- </t>
    </r>
    <r>
      <rPr>
        <b/>
        <sz val="10"/>
        <color theme="1"/>
        <rFont val="Calibri"/>
        <family val="2"/>
      </rPr>
      <t>25%:</t>
    </r>
    <r>
      <rPr>
        <sz val="10"/>
        <color theme="1"/>
        <rFont val="Calibri"/>
        <family val="2"/>
      </rPr>
      <t xml:space="preserve"> one or more qualitative case studies of the process in action (where there have been no investigations that year, case studies from previous years to illustrate the process will suffice), including outcomes from that process.
note: the UNGPs specify that impacted stakeholders should be involved in the determination of remedy. As such, additional indicators have been included under each of the focus areas to provide a score regarding the company's engagement with specific stakeholder groups.</t>
    </r>
  </si>
  <si>
    <t xml:space="preserve">Ford states that they remediate issues when they occur, however, they do not outline the process for investigating issues, for determining appropriate remedy etc. They do not provide case studies or numeric information on instances of remedy.
Page 8 and 16 of Human Rights Report - https://corporate.ford.com/content/dam/corporate/us/en-us/documents/social-impact/sustainability/additional-downloads/human-rights.zip </t>
  </si>
  <si>
    <t xml:space="preserve">GM state "GM tracks all reports of misconduct— whether made to the Awareline or through some other channel—in a case management system that facilitates efficient investigation, followup and compliance trend analysis. The case management system allows GM to follow up with individuals who submit Awareline reports anonymously, while preserving the reporter’s anonymity, to help GM better investigate and remediate anonymous allegations. Allegations of misconduct are reviewed and prioritized based on a number of factors, including the type of misconduct, the position of the alleged wrongdoer within the company and whether the allegation entails any potential violations of law. High-priority cases receive special scrutiny and review; a cross-functional committee meets monthly to discuss their investigative progress and resolution. There is also a quarterly review process to determine which cases, if any, require reporting to the Board or Audit Committee, as well as processes in case a particular allegation requires more immediate reporting. The chief compliance officer also provides regular updates to the Audit Committee on key GECC priorities and accomplishments and trends in Awareline submissions and Investigations."
The company have disclosed the process for determining remedy but they have not detailed how the process operates in practice including quantitative information regarding types of allegations made. 
Page 116 of Sustainability Report - https://www.gmsustainability.com/_pdf/resources-and-downloads/GM_2021_SR.pdf </t>
  </si>
  <si>
    <t xml:space="preserve">Hyundai states that they have a process to remedy non-conformance, but they do not provide enough disclosure on how they investigate an issue or how they determine appropriate remedy.
Human Rights Report - https://www.hyundaimotorgroup.com/sustainability/esgPolicy </t>
  </si>
  <si>
    <t xml:space="preserve">Kia states that they have a process to remedy non-conformance, but they do not provide enough disclosure on how they investigate an issue or how they determine appropriate remedy. 
https://worldwide.kia.com/int/files/company/sr/sustainability-report/sustainability-report-2022-int.pdf </t>
  </si>
  <si>
    <t xml:space="preserve">Mercedes provides detail on how they investigate issues that are raised through their whistleblower hotline, including how issues are escalated through the companies and potentially to external agencies (e.g. government regulators). They do not outline a process for determining appropriate remedy or provide specific quantitative data or qualitative case studies on their remedy process.
Page 251 of Sustainability Report - https://group.mercedes-benz.com/documents/sustainability/other/mercedes-benz-sustainability-report-2021.pdf </t>
  </si>
  <si>
    <t>Responsible Sourcing of Transition Minerals</t>
  </si>
  <si>
    <t>The company has a commitment to responsible metals and minerals sourcing.</t>
  </si>
  <si>
    <t>CHRB also Earthworks https://earthworks.org/wp-content/uploads/2021/09/Just-Minerals-FINAL.pdf</t>
  </si>
  <si>
    <r>
      <rPr>
        <sz val="10"/>
        <color theme="1"/>
        <rFont val="Calibri"/>
        <family val="2"/>
      </rPr>
      <t xml:space="preserve">The following scores are not cumulative, they are absolute: 
</t>
    </r>
    <r>
      <rPr>
        <b/>
        <sz val="10"/>
        <color theme="1"/>
        <rFont val="Calibri"/>
        <family val="2"/>
      </rPr>
      <t xml:space="preserve">100%:  </t>
    </r>
    <r>
      <rPr>
        <sz val="10"/>
        <color theme="1"/>
        <rFont val="Calibri"/>
        <family val="2"/>
      </rPr>
      <t xml:space="preserve">the company has a standalone responsible minerals sourcing policy or their human rights policy includes a section on the responsible sourcing of transition minerals and metals that applies to all salient minerals and metals.
</t>
    </r>
    <r>
      <rPr>
        <b/>
        <sz val="10"/>
        <color theme="1"/>
        <rFont val="Calibri"/>
        <family val="2"/>
      </rPr>
      <t xml:space="preserve">75%: </t>
    </r>
    <r>
      <rPr>
        <sz val="10"/>
        <color theme="1"/>
        <rFont val="Calibri"/>
        <family val="2"/>
      </rPr>
      <t xml:space="preserve">the company has a standalone responsible minerals sourcing policy or their human rights policy includes a section on the responsible sourcing of transition minerals and metals that goes beyond "conflict minerals" to include </t>
    </r>
    <r>
      <rPr>
        <i/>
        <sz val="10"/>
        <color theme="1"/>
        <rFont val="Calibri"/>
        <family val="2"/>
      </rPr>
      <t xml:space="preserve">some </t>
    </r>
    <r>
      <rPr>
        <sz val="10"/>
        <color theme="1"/>
        <rFont val="Calibri"/>
        <family val="2"/>
      </rPr>
      <t xml:space="preserve">other minerals or metals (e.g. includes cobalt).
</t>
    </r>
    <r>
      <rPr>
        <b/>
        <sz val="10"/>
        <color theme="1"/>
        <rFont val="Calibri"/>
        <family val="2"/>
      </rPr>
      <t>50%:</t>
    </r>
    <r>
      <rPr>
        <sz val="10"/>
        <color theme="1"/>
        <rFont val="Calibri"/>
        <family val="2"/>
      </rPr>
      <t xml:space="preserve"> the company has a standalone responsible minerals sourcing policy or their human rights policy includes a commitment to the responsible sourcing of "conflict minerals" only.</t>
    </r>
  </si>
  <si>
    <t xml:space="preserve">BMW's Human Rights Policy does not include a commitment to responsible minerals sourcing. They do not have a standalone responsible minerals or conflict minerals sourcing policy.
Group Code on Human Rights and Working Conditions - https://www.bmwgroup.com/content/dam/grpw/websites/bmwgroup_com/responsibility/downloads/en/2019/2019-BMW-Group-Code-on-human-rights.pdf </t>
  </si>
  <si>
    <t xml:space="preserve">Ford has a standalone responsible minerals sourcing policy which references the OECD Due Diligence Guidance for Responsible Supply Chains of Minerals for Conflict-Affected and High-Risk Areas. It only references conflict minerals. Their human rights policy and responsible minerals sourcing policy do not include a section on the responsible sourcing of transition minerals and metals that applies to all salient minerals and metals. 
https://corporate.ford.com/social-impact/sustainability/responsible-material-sourcing.html#:~:text=Ford%20is%20required%20to%20conduct,results%20annually%20to%20the%20SEC.&amp;text=Regulation%20(EU)%202017%2F821,High%20Risk%20Areas%20(CAHRAs). </t>
  </si>
  <si>
    <t xml:space="preserve">GM has standalone Responsible Minerals and Conflict Minerals sourcing policies. The Responsible Minerals policy recognises CAHRAs plus additional materials: mica and cobalt. The conflict minerals report explicitly relates to 3TGs and gold.
They apply the OECD guidelines to all specified minerals, not just CAHRAs.
https://www.gmsustainability.com/_pdf/policies/GM_Conflict_Minerals_Policy.pdf </t>
  </si>
  <si>
    <t xml:space="preserve">Hyundai and Kia have a shared responsible minerals policy that applies to CAHRAs and cobalt, and other minerals that "pose human rights violations or environmental destruction issues in the mining process".
https://www.hyundaimotorgroup.com/sustainability/esgPolicy </t>
  </si>
  <si>
    <t xml:space="preserve">Hyundai and Kia have a shared responsible minerals policy that applies to CAHRAs and cobalt, and other minerals that "pose human rights violations or environmental destruction issues in the mining process".
https://worldwide.kia.com/int/files/company/sr/trust/E000054557.pdf </t>
  </si>
  <si>
    <t xml:space="preserve">Mercedes Responsible Sourcing Standards include a commitment to the responsible sourcing of minerals and metals, and go beyond CAHRAs to include other critical raw materials. Their raw materials report outlines due diligence conducted on 24 salient minerals and metals.
https://supplier.mercedes-benz.com/servlet/JiveServlet/download/2672-9-3352/V052022_Responsible+Sourcing+Standards_EN.pdf </t>
  </si>
  <si>
    <t xml:space="preserve">Nissan has a standalone responsible minerals sourcing policy that includes CAHRAs and cobalt.
https://www.nissan-global.com/EN/DOCUMENT/PDF/SR/Minerals_Sourcing_Policy_e.pdf </t>
  </si>
  <si>
    <t xml:space="preserve">Renault has a standalone responsible minerals sourcing policy that includes CAHRAs and cobalt.
https://www.nissan-global.com/EN/DOCUMENT/PDF/SR/CSR_Alliance_Guidelines.pdf </t>
  </si>
  <si>
    <t xml:space="preserve">Stellantis has a standalone responsible minerals sourcing policy that includes CAHRAs and cobalt, mica, bauxite/aluminium, nickel and lithium.
https://www.stellantis.com/content/dam/stellantis-corporate/sustainability/responsible-purchasing-practices/CO_LI_REFINERS_Sept_2022.pdf 
Page 286 of Sustainability Report - https://www.stellantis.com/content/dam/stellantis-corporate/sustainability/csr-disclosure/stellantis/2021/Stellantis_2021_CSR_Report.pdf </t>
  </si>
  <si>
    <t xml:space="preserve">Tesla's Human Rights and Responsible Sourcing Policy explicitly states that their suppliers shall adopt polices regarding responsible sourcing of minerals. They state that they have a goal to create a conflict-free value chain.
Responsible Materials Policy - https://www.tesla.com/en_au/legal/additional-resources#responsible-sourcing-policies </t>
  </si>
  <si>
    <t xml:space="preserve">Toyota has a standalone Responsible Minerals policy that only applies to CAHRAs.
https://global.toyota/pages/global_toyota/sustainability/esg/mineral_sourcing_en.pdf </t>
  </si>
  <si>
    <t xml:space="preserve">Volkswagen does not reference responsible mineral sourcing in their social and human rights document. They have a Responsible Minerals sourcing report, which specifies the actions taken with regards to 16 priority materials, including conflict minerals, cobalt, lithium, nickel, graphite, aluminium, copper, rare earths minerals, platinum group metals and steel. They state that their due diligence for all these metals and minerals is done in accordance with the OECD Guidelines - even if the materials aren’t specifically conflict minerals.
Human Rights Policy - https://www.volkswagenag.com/presence/nachhaltigkeit/documents/policy-intern/201209-sozialcharta_en.pdf </t>
  </si>
  <si>
    <t xml:space="preserve">Volvo does not have a standalone human rights policy or a responsible minerals sourcing policy. It does have a general responsible sourcing policy, which includes commitments regarding the sourcing of conflict minerals. Their sustainability report specifies that responsible minerals sourcing goes beyond CAHRAs to include "15 minerals, metals, and bio-based materials associated with high risks from a sustainability perspective. Examples are cobalt, lithium, aluminium, and nickel."
Page 176 Annual and Sustainability Report - https://vp272.alertir.com/afw/files/press/volvocar/202204044874-1.pdf </t>
  </si>
  <si>
    <t>The company requires its suppliers to undertake due diligence in accordance with the OECD Due Diligence for Responsible Supply Chains of Minerals from Conflict-Affected and High Risk Areas</t>
  </si>
  <si>
    <r>
      <rPr>
        <b/>
        <sz val="10"/>
        <color theme="1"/>
        <rFont val="Calibri"/>
        <family val="2"/>
      </rPr>
      <t>25%:</t>
    </r>
    <r>
      <rPr>
        <sz val="10"/>
        <color theme="1"/>
        <rFont val="Calibri"/>
        <family val="2"/>
      </rPr>
      <t xml:space="preserve"> the SCoC states that companies will undertake due diligence in accordance with OECD Due Diligence for Responsible Supply Chains of Minerals from CAHRAs. 
</t>
    </r>
    <r>
      <rPr>
        <b/>
        <sz val="10"/>
        <color theme="1"/>
        <rFont val="Calibri"/>
        <family val="2"/>
      </rPr>
      <t>25%:</t>
    </r>
    <r>
      <rPr>
        <sz val="10"/>
        <color theme="1"/>
        <rFont val="Calibri"/>
        <family val="2"/>
      </rPr>
      <t xml:space="preserve"> the SCoC specifies that suppliers should apply the OECD due diligence guidelines to all salient metals and minerals in addition to CAHRAs. (note: companies that only specify cobalt to not achieve a score here, due to its inclusion in the Frank Dodd Act.)
</t>
    </r>
    <r>
      <rPr>
        <b/>
        <sz val="10"/>
        <color theme="1"/>
        <rFont val="Calibri"/>
        <family val="2"/>
      </rPr>
      <t>25%:</t>
    </r>
    <r>
      <rPr>
        <sz val="10"/>
        <color theme="1"/>
        <rFont val="Calibri"/>
        <family val="2"/>
      </rPr>
      <t xml:space="preserve"> there is a requirement or expectation that suppliers have a due diligence process in place to identify raw materials sources, specifically, conducting due diligence on the SoRs in their supply chain (this may include the use of third party certification, etc)
</t>
    </r>
    <r>
      <rPr>
        <b/>
        <sz val="10"/>
        <color theme="1"/>
        <rFont val="Calibri"/>
        <family val="2"/>
      </rPr>
      <t>25%:</t>
    </r>
    <r>
      <rPr>
        <sz val="10"/>
        <color theme="1"/>
        <rFont val="Calibri"/>
        <family val="2"/>
      </rPr>
      <t xml:space="preserve"> there is a contractual requirement or expectiation to disclose smelter/refiner information. 
Note: as it is unlikely that companies will publish their contracts, disclosures for the last three points may be found in the SCoC or the contractual minerals report.
</t>
    </r>
  </si>
  <si>
    <t xml:space="preserve">BMW states that companies should conduct due diligence in accordance with the OECD Guidelines. This only applies to CAHRAs. They are expected to identify whether smelteres are conformant have independent 3rd party certification and that they provide this information to BMW on request. 
Group Code on Human Rights and Working Conditions - https://www.bmwgroup.com/content/dam/grpw/websites/bmwgroup_com/responsibility/downloads/en/2019/2019-BMW-Group-Code-on-human-rights.pdf </t>
  </si>
  <si>
    <t>The company does not have a public SCoC</t>
  </si>
  <si>
    <t xml:space="preserve">Ford’s SCoC requires that suppliers undertake due diligence in accordance with OECD Due Diligence Guidelines. This expectation extends to cobalt, mica, etc. They specify that companies must be able to provide information on their smelters and verify the sources of the raw materials in their parts. It does not specify that suppliers disclose SoR details.
https://corporate.ford.com/operations/governance-and-policies/supplier-code-of-conduct.html </t>
  </si>
  <si>
    <t xml:space="preserve">GM requires suppliers to conduct due diligence in accordance with the OECD Guidelines for conflict minerals, cobalt and mica. They require smelter to verify 3rd party certification and provide this to GM. 
Page 2 and 93 of Responsible Minerals Sourcing Policy - https://www.gmsustainability.com/_pdf/policies/GM_Responsible_Mineral_Sourcing_Policy.pdf </t>
  </si>
  <si>
    <t xml:space="preserve">Hyundai's Responsible Minerals policy references the OECD Guidelines, however these are not mentioned in the Supplier Code of Conduct. Hyundai does not require suppliers to conduct due diligence in accordance with the OECD Guidlines. They do not require suppliers to use SoRs that are conformant with a 3rd party certification standard or to provide SoR details to Hyundai.
https://worldwide.kia.com/int/files/company/sr/about/E000022012602-en.pdf </t>
  </si>
  <si>
    <t>The SCoC does not mention the OECD Guidelines. It states (p. 7) that "Suppliers should establish processes to verify the source regions and refineries of all minerals contained in their products." They also state that "Kia supports the OECD Guidance on Conflict Minerals, applies the CMRT/CRT** form provided by the RMI*, and establishes a management process based on this. We operate management processes based on responsible and clear policies. We will maintain a transparent and stable supply chain management system by ensuring that our suppliers do business with RMAP*** certified smelters."
However, their Responsible Minerals Policy does not include a requirement that suppliers use conformant smelters: "We are continuously trying to make our suppliers deal with RMAP-certified smelters."</t>
  </si>
  <si>
    <t xml:space="preserve">Mercedes states that companies should conduct due diligence in accordance with the OECD Guidelines. This explicitly refers to CAHRAs, however they also specify that due diligence on critical raw materials should have an OECD-compliant due diligence process. Suppliers are expected to identify whether smelteres are conformant have independent 3rd party certification and that they provide this information to Mercedes on request.
Page 6 and 12 of SCoC (titled "Responsible Sourcing Standards") - https://supplier.mercedes-benz.com/servlet/JiveServlet/download/2672-9-3352/V052022_Responsible+Sourcing+Standards_EN.pdf </t>
  </si>
  <si>
    <t xml:space="preserve">Nissan states that companies should conduct due diligence in accordance with the OECD Guidelines. This applies to all minerals, not just CAHRAs. There are no explicit SoR requirements.
https://www.nissan-global.com/EN/SUSTAINABILITY/LIBRARY/HUMAN_RIGHTS_GUIDELINE/ASSETS/PDF/Nissan_Global_Guideline_On_Human_Rights_e.pdf </t>
  </si>
  <si>
    <t xml:space="preserve">Renault states that companies should conduct due diligence in accordance with the OECD Guidelines. This applies to CAHRAs and cobalt. There are no explicit SoR requirements.
https://www.renaultgroup.com/wp-content/uploads/2019/03/groupe-renault-policy-eng.pdf </t>
  </si>
  <si>
    <t xml:space="preserve">Stellantis does not directly reference the OECD Guidelines. However, the SCoC explicitly applies to all materials. They are required to submit SoR details to Stellantis, but there are no requirements regarding 3rd party certification. 
Supplier Code of Conduct - https://www.stellantis.com/content/dam/stellantis-corporate/group/governance/code-of-conduct/Stellantis_CoC_EN.pdf </t>
  </si>
  <si>
    <t xml:space="preserve">Tesla states that companies should conduct due diligence in accordance with the OECD Guidelines. This applies to all minerals. They are expected to identify whether smelteres are conformant with independent 3rd party certification and that they provide this information to Tesla on request.
Supplier Code of Conduct - https://www.tesla.com/sites/default/files/about/legal/tesla-supplier-code-of-conduct.pdf </t>
  </si>
  <si>
    <t>Toyota does not require to conduct due diligence on its supply chains in accordance with the OECD Guidelines. Their SCoC does not reference smelters, or the need to use materials from audited sources.</t>
  </si>
  <si>
    <t xml:space="preserve">Volkswagen’s SCoC requires that suppliers undertake due diligence in accordance with OECD Due Diligence Guidelines. This expectation extends to cobalt, mica, etc. It expects that suppliers conduct due diligence on their smelters. It does not require suppliers to provide smelter information.
Page 26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</si>
  <si>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Car Group requires suppliers to undertake due diligence on its minerals supply chains, but does not specify that this is done in accordance with the OECD Guidelines. There are no specific requirements for SoRs.
Page 19 of Code of Conduct for Business Partners - https://www.volvocars.com/images/v/-/media/market-assets/intl/applications/dotcom/pdf/suppliers/codeofconduct_for_business_partners_en_2022_digital_a4.pdf </t>
  </si>
  <si>
    <t xml:space="preserve">The company has a process in place to assess transition minerals risks in their supply chain to the point of extraction. </t>
  </si>
  <si>
    <t>CHRB D.5.10.b, OECD</t>
  </si>
  <si>
    <r>
      <rPr>
        <b/>
        <sz val="10"/>
        <color theme="1"/>
        <rFont val="Calibri"/>
        <family val="2"/>
      </rPr>
      <t xml:space="preserve">25%: </t>
    </r>
    <r>
      <rPr>
        <sz val="10"/>
        <color theme="1"/>
        <rFont val="Calibri"/>
        <family val="2"/>
      </rPr>
      <t xml:space="preserve">the company discloses that they have a process in place to map supply chains back to the point of extraction.
</t>
    </r>
    <r>
      <rPr>
        <b/>
        <sz val="10"/>
        <color theme="1"/>
        <rFont val="Calibri"/>
        <family val="2"/>
      </rPr>
      <t>25%:</t>
    </r>
    <r>
      <rPr>
        <sz val="10"/>
        <color theme="1"/>
        <rFont val="Calibri"/>
        <family val="2"/>
      </rPr>
      <t xml:space="preserve"> the company provides detail on the processes that they have put in place to map their supply chains to the point of extraction
</t>
    </r>
    <r>
      <rPr>
        <b/>
        <sz val="10"/>
        <color theme="1"/>
        <rFont val="Calibri"/>
        <family val="2"/>
      </rPr>
      <t xml:space="preserve">25%: </t>
    </r>
    <r>
      <rPr>
        <sz val="10"/>
        <color theme="1"/>
        <rFont val="Calibri"/>
        <family val="2"/>
      </rPr>
      <t xml:space="preserve">the company discloses the portion of the supply chain that they have mapped to the point of extraction. Note: this could be by specifying which supply chains they have mapped, a percentage of total suppliers mapped, etc.
</t>
    </r>
    <r>
      <rPr>
        <b/>
        <sz val="10"/>
        <color theme="1"/>
        <rFont val="Calibri"/>
        <family val="2"/>
      </rPr>
      <t xml:space="preserve">25%: </t>
    </r>
    <r>
      <rPr>
        <sz val="10"/>
        <color theme="1"/>
        <rFont val="Calibri"/>
        <family val="2"/>
      </rPr>
      <t xml:space="preserve">the company discloses information from their mapping (e.g primary countries of origin etc)
</t>
    </r>
    <r>
      <rPr>
        <b/>
        <sz val="10"/>
        <color theme="1"/>
        <rFont val="Calibri"/>
        <family val="2"/>
      </rPr>
      <t>MODIFIER</t>
    </r>
    <r>
      <rPr>
        <sz val="10"/>
        <color theme="1"/>
        <rFont val="Calibri"/>
        <family val="2"/>
      </rPr>
      <t>: In order to achieve full credit the mapping must cover at least the three focus minerals that are of significant industry and stakeholder focus given outsized volume and/or impacts: cobalt, nickel &amp; lithium. Companies that map two of fewer minerals will receive half scores.</t>
    </r>
  </si>
  <si>
    <t xml:space="preserve">BMW only discloses a process that was conducted with Drive Sustainability. They do not disclose how they conduct their own due diligence on their supply chains to the point of extraction. 
Page 77 Group Report - https://www.bmwgroup.com/content/dam/grpw/websites/bmwgroup_com/ir/downloads/en/2022/bericht/BMW-Group-Report-2021-en.pdf </t>
  </si>
  <si>
    <t xml:space="preserve">Ford discloses that they have a process in place to map their supply chain, and outlines the process for cobalt, nickel and lithium, including 19 supplier audits. They also outline how they engage with 3rd party entities to map copper supply chains. They identify some countries of origin for their battery supply chains.
Page 19 Human Rights Report - https://corporate.ford.com/content/dam/corporate/us/en-us/documents/social-impact/sustainability/additional-downloads/human-rights.zip </t>
  </si>
  <si>
    <t xml:space="preserve">Geely states that suppliers should conduct due diligence of their mineral supply chains, but does not explicitly refer to the OECD Guidelines or have explicit requirements re SoRs.
http://geelyauto.com.hk/core/files/corporate_governance/en/Geely%20Supplier%20Code%20of%20Conduct.pdf </t>
  </si>
  <si>
    <t xml:space="preserve">Hyundai's Responsible Minerals Report indicates that they use the RMI's CMRT report. It does not disclose a process for mapping their supply chains back to the point of extraction.
https://worldwide.kia.com/int/files/company/sr/about/E000022012602-en.pdf </t>
  </si>
  <si>
    <t xml:space="preserve">Not disclosed. Kia's Responsible Minerals Report indicates that they use the RMI's CMRT report. It does not disclose a process for mapping their supply chains back to the point of extraction.
https://worldwide.kia.com/int/files/company/sr/about/E000022012601-en.pdf </t>
  </si>
  <si>
    <t xml:space="preserve">Mercedes discloses that they have a process in place to map their supply chain back to the point of extraction. Their Raw Materials report includes mapping for six materials, including the processes for prioritisation etc. They identify primary countries of origin for the materials mapped.
Page 241 of Sustainability Report - https://group.mercedes-benz.com/documents/sustainability/other/mercedes-benz-sustainability-report-2021.pdf </t>
  </si>
  <si>
    <t xml:space="preserve">Nissan states that they have processes in place to map their conflict minerals supply chain, however, it appears that these only reach SoRs, not the point of extraction. 
Page 138 of Sustainability Report - https://www.nissan-global.com/EN/SUSTAINABILITY/LIBRARY/SR/2022/ASSETS/PDF/SR22_E_All.pdf </t>
  </si>
  <si>
    <t xml:space="preserve">Renault discloses a process for mapping cobalt back to the point of  extraction. They very briefly mention other minerals such as lithium but they do not disclose a process for these other high risk mineral supply chains.
Page 222 Integrated Annual and Sustainability report - https://www.renaultgroup.com/en/finance-2/financial-information/documents-and-publications/ </t>
  </si>
  <si>
    <t xml:space="preserve">Stellantis provides extensive detail on their risk mapping process, which includes mapping to the point of extraction and audits at selected mine sites. They provide numeric information of the numbers of audits conducted and the counties of origin of their materials supply chains.
Page 272, 276, 289 of Sustainability Report - https://www.stellantis.com/content/dam/stellantis-corporate/sustainability/csr-disclosure/stellantis/2021/Stellantis_2021_CSR_Report.pdf </t>
  </si>
  <si>
    <t xml:space="preserve">Not disclosed. Tesla's SEC Conflict Minerals report focuses on Tier 1 suppliers and the smelter information that they provide. They do not disclose a process for conducting further due diligence to the point of extraction.
SEC Conflict Minerals Report - https://www.tesla.com/sites/default/files/about/legal/2020-conflict-minerals-report.pdf?202105 </t>
  </si>
  <si>
    <t>Not disclosed. Toyota's ESG book states that there is a process in place to undertake a country of origin inquiry, but does not disclose how this is done, its frequency, or whether their mapping extends to the point of extraction etc. 
Page 73 of ESG data book - https://global.toyota/pages/global_toyota/sustainability/report/sdb/sdb22_en.pdf</t>
  </si>
  <si>
    <t xml:space="preserve">Volkswagen identifes a process for prioritising mineral supply chains assessed through the Drive Sustainability platform. They then conduct detailed mapping of the 15 prioritised supply chains, in many cases to the point of extraction. They identify the extent to which they have mapped each supply chain, and the issues that were discovered through that mapping. 
Page 5 and 18 of Raw Materials Report - https://www.volkswagenag.com/en/sustainability/reporting-and-esg-performance/sustainability-report.html </t>
  </si>
  <si>
    <t xml:space="preserve">Volvo Car Group has a process in place to map their supply chains across multiple materials, identifying 15 as "high risk from a sustainability perspective" including cobalt, nickel, lithium, and aluminum, and describes the process at a high level but not in detail, and provides some examples from the mapping but not comprehensively.
Page 176-177 Annual and Sustainability Report - https://vp272.alertir.com/afw/files/press/volvocar/202204044874-1.pdf </t>
  </si>
  <si>
    <t>The company discloses transition minerals risks in their supply chain and where they are located.</t>
  </si>
  <si>
    <r>
      <rPr>
        <b/>
        <sz val="10"/>
        <color theme="1"/>
        <rFont val="Calibri"/>
        <family val="2"/>
      </rPr>
      <t xml:space="preserve">50%: </t>
    </r>
    <r>
      <rPr>
        <sz val="10"/>
        <color theme="1"/>
        <rFont val="Calibri"/>
        <family val="2"/>
      </rPr>
      <t xml:space="preserve">the company discloses how CAHRA risks are present in their supply chains and the relative risks of countries of sourcing.
</t>
    </r>
    <r>
      <rPr>
        <b/>
        <sz val="10"/>
        <color theme="1"/>
        <rFont val="Calibri"/>
        <family val="2"/>
      </rPr>
      <t>50%:</t>
    </r>
    <r>
      <rPr>
        <sz val="10"/>
        <color theme="1"/>
        <rFont val="Calibri"/>
        <family val="2"/>
      </rPr>
      <t xml:space="preserve"> the company discloses broader risks from transition minerals in their supply chain
</t>
    </r>
  </si>
  <si>
    <t>Ford's Conflict Minerals report provides a detailed analysis of their conflict mineral supply chains and the risks that are present there. Ford's human rights report discloses broader risks from transition minerals, focused currently on cobalt, nickel, and lithium.
https://corporate.ford.com/social-impact/sustainability/responsible-material-sourcing.html#:~:text=Ford%20is%20required%20to%20conduct,results%20annually%20to%20the%20SEC.&amp;text=Regulation%20(EU)%202017%2F821,High%20Risk%20Areas%20(CAHRAs). 
Page 19 of Human rights report - https://corporate.ford.com/content/dam/corporate/us/en-us/documents/reports/human-rights-report.pdf</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</si>
  <si>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https://worldwide.kia.com/int/files/company/sr/about/E000022012602-en.pdf </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</si>
  <si>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https://worldwide.kia.com/int/files/company/sr/about/E000022012601-en.pdf </t>
  </si>
  <si>
    <t xml:space="preserve">Yes. Their Raw Materials Report provides six raw materials assessments and what the associated risks are with those minerals.
https://group.mercedes-benz.com/dokumente/nachhaltigkeit/produktion/mercedes-benz-raw-materials-report.pdf </t>
  </si>
  <si>
    <t xml:space="preserve">Not disclosed. The company states they are a member of the RMI and this involves striving to implement a responsible supply chain in high risk areas (CAHRAs) but they do not disclose how CAHRA risks are present in their supply chains or disclose any of the broader risks from transition minerals in their supply chains. 
Page 222 Integrated Annual and Sustainability report - https://www.renaultgroup.com/en/finance-2/financial-information/documents-and-publications/ </t>
  </si>
  <si>
    <t xml:space="preserve">Stellantis details the specific risks associated with various mineral supply chains.
Page 292 of Sustainability Report - https://www.stellantis.com/content/dam/stellantis-corporate/sustainability/csr-disclosure/stellantis/2021/Stellantis_2021_CSR_Report.pdf </t>
  </si>
  <si>
    <t>Tesla's SEC Conflict Minerals report includes a country list at annex 1. Note: this country list is based on the country information of RMI conformant SoRs. Their description suggests that they don't conduct their own due diligence beyond the RMI approach. Tesla’s Impact Report lists direct supplier relationships, but does not indicate if these suppliers are high risk or not. Tesla’s Impact Report identifies broad risks across cobalt, nickel, and lithium.
SEC Conflict Minerals Report - https://www.tesla.com/sites/default/files/about/legal/2020-conflict-minerals-report.pdf?202105
Page 103, 107-108 of Impact Report - https://www.tesla.com/ns_videos/2021-tesla-impact-report.pdf</t>
  </si>
  <si>
    <t xml:space="preserve">Volkswagen's raw material report breaks down the indiviudal high risk materials  by region, and the specific risks associated with each material. 
https://www.volkswagenag.com/en/sustainability/reporting-and-esg-performance/sustainability-report.html </t>
  </si>
  <si>
    <t xml:space="preserve">The company indicates that they have done this assessment, and provides examples of higher risk minerals and regions, but it is not comprehensive.
Page 176 Annual and Sustainability Report - https://vp272.alertir.com/afw/files/press/volvocar/202204044874-1.pdf </t>
  </si>
  <si>
    <t>The company publishes a smelter or refiner (SoR) list and indicates which SoRs are conformant with the Responsible Minerals Initiative (RMI).</t>
  </si>
  <si>
    <r>
      <rPr>
        <b/>
        <sz val="10"/>
        <color theme="1"/>
        <rFont val="Calibri"/>
        <family val="2"/>
      </rPr>
      <t xml:space="preserve">100%: </t>
    </r>
    <r>
      <rPr>
        <sz val="10"/>
        <color theme="1"/>
        <rFont val="Calibri"/>
        <family val="2"/>
      </rPr>
      <t xml:space="preserve">the company publishes a full list of smelters/refiners in their supply chain and indicates which SoRs are conformant with a 3rd party standard.
</t>
    </r>
    <r>
      <rPr>
        <b/>
        <sz val="10"/>
        <color theme="1"/>
        <rFont val="Calibri"/>
        <family val="2"/>
      </rPr>
      <t>50%:</t>
    </r>
    <r>
      <rPr>
        <sz val="10"/>
        <color theme="1"/>
        <rFont val="Calibri"/>
        <family val="2"/>
      </rPr>
      <t xml:space="preserve"> the company publishes a partial list of smelters/refiners in the supply chain and indicates which SoRs are conformant with a 3rd party standard.
</t>
    </r>
    <r>
      <rPr>
        <b/>
        <sz val="10"/>
        <color theme="1"/>
        <rFont val="Calibri"/>
        <family val="2"/>
      </rPr>
      <t>25%:</t>
    </r>
    <r>
      <rPr>
        <sz val="10"/>
        <color theme="1"/>
        <rFont val="Calibri"/>
        <family val="2"/>
      </rPr>
      <t xml:space="preserve"> the company publishes a partial list of smelters/refiners but don't indicate which SoRs are conformant with a 3rd party standard and/or provides quantitative information only.</t>
    </r>
  </si>
  <si>
    <t>BMW only discloses SoRs for their cobalt supply chains.</t>
  </si>
  <si>
    <t xml:space="preserve">Ford publishes a list of SoRs, including which ones that are conformant with a 3rd party standard.
https://corporate.ford.com/social-impact/sustainability/responsible-material-sourcing.html#:~:text=Ford%20is%20required%20to%20conduct,results%20annually%20to%20the%20SEC.&amp;text=Regulation%20(EU)%202017%2F821,High%20Risk%20Areas%20(CAHRAs). </t>
  </si>
  <si>
    <t xml:space="preserve">GM publishes a smelter list in their SEC Conflict Minerals report. They indicate which smelters are conformant with a 3rd party standard.
https://investor.gm.com/static-files/d4ab597b-78fd-48c1-bbe7-e3f3b735b734 </t>
  </si>
  <si>
    <t>Not diclosed</t>
  </si>
  <si>
    <t xml:space="preserve">Mercedes has a specific document with a full list of their SoRs that is conformant with a 3rd party standard. 
https://group.mercedes-benz.com/documents/sustainability/other/daimler-ag-uebersicht-schmelzen-und-raffinerien-kobalt-453774-en.pdf </t>
  </si>
  <si>
    <t xml:space="preserve">Nissan has published a partial list of SoRs but don't indicate which SoRs are conformant with a 3rd party. 
https://www.nissan-global.com/EN/SUSTAINABILITY/LIBRARY/ASSETS/PDF/Minerals_e.pdf </t>
  </si>
  <si>
    <t xml:space="preserve">Renault publishes a list of its cobalt refiners (tier 4). It does not publish smelter lists for other supply chains.
https://www.renaultgroup.com/wp-content/uploads/2020/06/renault_cobalt_supply_chain_mapping_.pdf </t>
  </si>
  <si>
    <t xml:space="preserve">Stellantis publishes a SoR list for their high voltage batteries. It is not clear if this is all their batteries. They indicate which SoRs are conformant with a 3rd party standard.
https://www.stellantis.com/content/dam/stellantis-corporate/sustainability/responsible-purchasing-practices/CO_LI_REFINERS_Sept_2022.pdf </t>
  </si>
  <si>
    <t>Tesla only publishes a list of SoRs that are RMI compliant, it does not publish a complete list.
SEC Conflict Minerals Report - https://www.tesla.com/sites/default/files/about/legal/2021-conflict-minerals-report.pdf</t>
  </si>
  <si>
    <t xml:space="preserve">Volkswagen publishes a list of SoRs, including which ones that are conformant with a 3rd party standard. The 3rd party standard used is the Responsbile Minerals Initiative (RMI).
Page 36 of Raw Materials Report - https://www.volkswagenag.com/en/sustainability/reporting-and-esg-performance/sustainability-report.html </t>
  </si>
  <si>
    <t xml:space="preserve">Volvo does not disclose a SoR list but the do disclose the number of SoRs investigated for conformance (147) and the percentage deemed in conformance (82%), and the number of audits of 3TG suppliers.
Page 176-177 Annual and Sustainability Report - https://vp272.alertir.com/afw/files/press/volvocar/202204044874-1.pdf </t>
  </si>
  <si>
    <t>The company discloses how it monitors/audits suppliers for compliance with the transition minerals due diligence requirements.</t>
  </si>
  <si>
    <t>See general HR indicators</t>
  </si>
  <si>
    <t>The company formally engages SoRs to build their capacity to conduct due diligence of their own supply chains.</t>
  </si>
  <si>
    <t>CHRB D.5.10.a</t>
  </si>
  <si>
    <r>
      <rPr>
        <b/>
        <sz val="10"/>
        <color theme="1"/>
        <rFont val="Calibri"/>
        <family val="2"/>
      </rPr>
      <t xml:space="preserve">25%: </t>
    </r>
    <r>
      <rPr>
        <sz val="10"/>
        <color theme="1"/>
        <rFont val="Calibri"/>
        <family val="2"/>
      </rPr>
      <t xml:space="preserve">the company specifies that it engages with SoRs to build their capacity to conduct due diligence.
</t>
    </r>
    <r>
      <rPr>
        <b/>
        <sz val="10"/>
        <color theme="1"/>
        <rFont val="Calibri"/>
        <family val="2"/>
      </rPr>
      <t xml:space="preserve">25%: </t>
    </r>
    <r>
      <rPr>
        <sz val="10"/>
        <color theme="1"/>
        <rFont val="Calibri"/>
        <family val="2"/>
      </rPr>
      <t xml:space="preserve">the company discloses that it participates in industry wide schemes that assess smelters/refiners compliance with OECD guidelines.
</t>
    </r>
    <r>
      <rPr>
        <b/>
        <sz val="10"/>
        <color theme="1"/>
        <rFont val="Calibri"/>
        <family val="2"/>
      </rPr>
      <t>50%:</t>
    </r>
    <r>
      <rPr>
        <sz val="10"/>
        <color theme="1"/>
        <rFont val="Calibri"/>
        <family val="2"/>
      </rPr>
      <t xml:space="preserve"> the company provides detail on how it engages with SoRs to build their capacity
Note: non-binding MOUs with upstream suppliers are not scored here. Company agreements are only counted if they are binding, and they explicitly include human rights provisions. </t>
    </r>
  </si>
  <si>
    <t xml:space="preserve">Ford engages SoRs via its membership of the RMI. It also does direct outreach to refiners in their cobalt supply chain to encourage them to join the Responsible Minerals Assurance Program (RMAP). It doesn't disclose the process that they engage in to build SoR capacity.
Page 21 Human Rights Report - https://corporate.ford.com/content/dam/corporate/us/en-us/documents/social-impact/sustainability/additional-downloads/human-rights.zip </t>
  </si>
  <si>
    <t xml:space="preserve">Yes. GM state that they "are an active participant within the RMI and corresponding RMI working subgroups. The Smelter Engagement Team is one of these subgroups that enables us to have direct SOR engagement. We have found that coordinated outreach to nonconformant SORs can be effective at encouraging RMAP participation. Likewise, GM has participated in RMI-sponsored SOR RMAP pre-audit visits, with the most recent visit being in 2019 with an Indian gold refiner. If SORs have not been validated as conformant to the RMAP, we encourage them to participate in this third-party assessment. GM sent communications to 10 3TG SORs during the 2021 calendar year. Due to COVID-19 concerns and restrictions, GM did not conduct on-site SOR visits in 2020 or 2021."
Page 94 of Sustainability report - https://www.gmsustainability.com/_pdf/resources-and-downloads/GM_2021_SR.pdf </t>
  </si>
  <si>
    <t>Not disclosed. Mercedes states that they will only use RMI conformant SoRs, but they do not disclose if and how they engage SoRs regarding compliance.</t>
  </si>
  <si>
    <t xml:space="preserve">Stellantis engages SoRs via industry initiatives. It does not disclose whether they engage SoRs directly.
Page 289 of Sustainability Report - https://www.stellantis.com/content/dam/stellantis-corporate/sustainability/csr-disclosure/stellantis/2021/Stellantis_2021_CSR_Report.pdf </t>
  </si>
  <si>
    <t>Tesla is a member of RMI, which engages with SoRs. They do not disclose whether they do their own direct engagement.</t>
  </si>
  <si>
    <t xml:space="preserve">Toyota engages SoRs via industry initiatives. It does not disclose whether they engage SoRs directly.
Page 74 of ESG Data Book - https://global.toyota/pages/global_toyota/sustainability/report/sdb/sdb22_en.pdf </t>
  </si>
  <si>
    <t xml:space="preserve">Volkswagen engages SoRs via industry initiatives. It does not disclose whether they engage SoRs directly.
https://www.volkswagenag.com/en/sustainability/reporting-and-esg-performance/sustainability-report.html </t>
  </si>
  <si>
    <t xml:space="preserve">Volvo engages SoRs via industry initiatives. It does not disclose whether they engage SoRs directly.
Page 177 Annual and Sustainability Report - https://vp272.alertir.com/afw/files/press/volvocar/202204044874-1.pdf </t>
  </si>
  <si>
    <t>The company formally engages extractives companies and includes human rights clauses in any contractual arrangements.</t>
  </si>
  <si>
    <t>see above</t>
  </si>
  <si>
    <r>
      <rPr>
        <b/>
        <sz val="10"/>
        <color theme="1"/>
        <rFont val="Calibri"/>
        <family val="2"/>
      </rPr>
      <t>100%:</t>
    </r>
    <r>
      <rPr>
        <sz val="10"/>
        <color theme="1"/>
        <rFont val="Calibri"/>
        <family val="2"/>
      </rPr>
      <t xml:space="preserve"> the company discloses that it has entered into direct agreements with extractives companies for the sourcing of transition minerals and that these contracts include human rights clauses.
</t>
    </r>
  </si>
  <si>
    <t xml:space="preserve">BMW directly procures raw materials to produce battery cells and supplies them to its battery manufacturers, in order to reduce human rights risks and conduct greater due diligence of their battery supply chains.
Page 77 Group Report - https://www.bmwgroup.com/content/dam/grpw/websites/bmwgroup_com/ir/downloads/en/2022/bericht/BMW-Group-Report-2021-en.pdf </t>
  </si>
  <si>
    <t>During 2022 Ford signed MoUs with a number of key suppliers in order to advance net zero strategy. However, these commitments fell outside of the reporting cycle for this scorecard and so have not been assessed with regards this indicator. It is also not clear the extent to which the agreements include human rights clauses.</t>
  </si>
  <si>
    <t>Renault has agreements for low-carbon lithium with Vulcan Lithium and "fully traceable" nickel with Terrafame, which is positive, however, they do not disclose whether these contracts include human rights clauses.
Page 79 Universal registration document - 
https://www.renaultgroup.com/wp-content/uploads/2022/04/renault_urd_2021..pdf</t>
  </si>
  <si>
    <t>Stellantis has entered into formal agreements with Lithium suppliers, but they do not disclose whether these include human rights clauses. They disclose whether they have entered into formal agreements for other critical minerals.</t>
  </si>
  <si>
    <t xml:space="preserve">Not disclosed. The company states "Volkswagen Group is an active member in the Sector Dialogue Automotive, dedicated to human rights and environmental risks related to minerals extraction. Copper is a priority material in focus for the Dialogue." Although referenced, it is not clear that the company formally engages with extractives companies to include human rights clauses in contractual arrangements.
Page 21 Raw Minerals Report - https://www.volkswagenag.com/en/sustainability/reporting-and-esg-performance/sustainability-report.html  </t>
  </si>
  <si>
    <t>The company is a member of a multistakeholder group (e.g. IRMA) that monitors and audits mines.</t>
  </si>
  <si>
    <r>
      <rPr>
        <b/>
        <sz val="10"/>
        <color theme="1"/>
        <rFont val="Calibri"/>
        <family val="2"/>
      </rPr>
      <t xml:space="preserve">25%: </t>
    </r>
    <r>
      <rPr>
        <sz val="10"/>
        <color theme="1"/>
        <rFont val="Calibri"/>
        <family val="2"/>
      </rPr>
      <t xml:space="preserve">The company is a member of IRMA.
</t>
    </r>
    <r>
      <rPr>
        <b/>
        <sz val="10"/>
        <color theme="1"/>
        <rFont val="Calibri"/>
        <family val="2"/>
      </rPr>
      <t>50%:</t>
    </r>
    <r>
      <rPr>
        <sz val="10"/>
        <color theme="1"/>
        <rFont val="Calibri"/>
        <family val="2"/>
      </rPr>
      <t xml:space="preserve"> The company actively engages their suppliers regarding suppliers' certification by IRMA.
</t>
    </r>
    <r>
      <rPr>
        <b/>
        <sz val="10"/>
        <color theme="1"/>
        <rFont val="Calibri"/>
        <family val="2"/>
      </rPr>
      <t xml:space="preserve">25%: </t>
    </r>
    <r>
      <rPr>
        <sz val="10"/>
        <color theme="1"/>
        <rFont val="Calibri"/>
        <family val="2"/>
      </rPr>
      <t xml:space="preserve">the company discloses a commitment to source a percentage of metals from IRMA certified mines by a certain date.
Note: we may consider other multistakeholder initiatives on an ad hoc basis, if the company can demonstrate active participation of impacted groups and other stakeholders in the initiative. </t>
    </r>
  </si>
  <si>
    <t xml:space="preserve">BMW is a member of IRMA. They do not disclose in their Group Report how they engage suppliers regarding certification via IRMA. They also do not have a commitment to source a % of their metals from IRMA certified mines.
Page 5 Group Report - https://www.bmwgroup.com/content/dam/grpw/websites/bmwgroup_com/ir/downloads/en/2022/bericht/BMW-Group-Report-2021-en.pdf </t>
  </si>
  <si>
    <t>BYD is not a member of IRMA.</t>
  </si>
  <si>
    <t>Chery is not a member of IRMA.</t>
  </si>
  <si>
    <t>Ford is a member of IRMA. They communicate with miners regarding their expectations and include enhanced requirements in contracts, and have engaged key suppliers on expectations to source from suppliers committing or IRMA certified, included asking them to commit to engaging with IRMA in 2022. Ford expresses the "aspiration to responsibly source all raw materials used within vehicles globally" but does not disclose percentage sourcing commitment by a certain date.
Page 6 and 19 of ESG Data Book - https://corporate.ford.com/social-impact/sustainability.html 
Page 67 Integrated Sustainability and Financial report - https://corporate.ford.com/content/dam/corporate/us/en-us/documents/reports/integrated-sustainability-and-financial-report-2022.pdf</t>
  </si>
  <si>
    <t>GM is a member of IRMA but do not disclose if they engage suppliers regarding certification by IRMA or commitment to source a percentage of metals from IRMA certified mines by a certain date.
Page 13 and 80 of 2021 GM Sustainability report - https://www.gmsustainability.com/_pdf/resources-and-downloads/GM_2021_SR.pdf</t>
  </si>
  <si>
    <t>Hyundai is not a member of IRMA</t>
  </si>
  <si>
    <t>Kia is not a member of IRMA</t>
  </si>
  <si>
    <t xml:space="preserve">Mercedes is a member of IRMA. They work with IRMA to engage suppliers regarding participation in IRMA. Mercedes state that in future suppliers will be required to source exclusively from mines that "have been audited in accordance with the Standard for Responsible Mining of the Initiative for Responsible Mining Assurance (IRMA). However, it does not include a timeline for this procurement. Note: at present there aren't a sufficient number of mines audited to meet demand if all companies introduced a similar clause today.  
Page 12 Responsible Sourcing Standards - https://supplier.mercedes-benz.com/servlet/JiveServlet/download/2672-9-3352/V052022_Responsible+Sourcing+Standards_EN.pdf 
Page 50 of Sustainability Report - https://group.mercedes-benz.com/documents/sustainability/other/mercedes-benz-sustainability-report-2021.pdf </t>
  </si>
  <si>
    <t>Mitsubishi is not a member of IRMA</t>
  </si>
  <si>
    <t>Nissan is not a member of IRMA</t>
  </si>
  <si>
    <t>Renault is not a member of IRMA.</t>
  </si>
  <si>
    <t>Stellantis is not a member of IRMA.</t>
  </si>
  <si>
    <t>Tesla is a member of IRMA. They do not disclose if they actively engage suppliers regarding IRMA certification.</t>
  </si>
  <si>
    <t>Toyota is not a member of IRMA.</t>
  </si>
  <si>
    <t xml:space="preserve">Volkswagen is a member of IRMA. They state that their future priority is to engage suppliers and "progressively apply the standard within our EV battery supply chain" regarding future sourcing of mined materials from IRMA certified mines. They have not disclosed a specific commitment on the sourcing of a percentage of their metals from IRMA certified mines.
Page 4 Raw Minerals Report - https://www.volkswagenag.com/en/sustainability/reporting-and-esg-performance/sustainability-report.html </t>
  </si>
  <si>
    <t>Volvo is not a member of IRMA.</t>
  </si>
  <si>
    <t>The company reports on how it is prepared to respond if it finds non-conformances associated with its responsible minerals sourcing policy occurring in its operations or supply chains.</t>
  </si>
  <si>
    <t>The company has put in place a formal mechanism whereby grievances can be raised about SoR facilities.</t>
  </si>
  <si>
    <r>
      <rPr>
        <b/>
        <sz val="10"/>
        <color theme="1"/>
        <rFont val="Calibri"/>
        <family val="2"/>
      </rPr>
      <t>50%:</t>
    </r>
    <r>
      <rPr>
        <sz val="10"/>
        <color theme="1"/>
        <rFont val="Calibri"/>
        <family val="2"/>
      </rPr>
      <t xml:space="preserve"> the company has put in place an independent, formal grievance mechanism that applies specifically to SoRs. This mechanism may be run in conjunction with other automanufacturers. Note: this is in addition to any generic whistleblower service that can be accessed by external stakeholders.
</t>
    </r>
    <r>
      <rPr>
        <b/>
        <sz val="10"/>
        <color theme="1"/>
        <rFont val="Calibri"/>
        <family val="2"/>
      </rPr>
      <t>50%:</t>
    </r>
    <r>
      <rPr>
        <sz val="10"/>
        <color theme="1"/>
        <rFont val="Calibri"/>
        <family val="2"/>
      </rPr>
      <t xml:space="preserve"> the company discloses how they review and investigate grievances raised through this mechanism.</t>
    </r>
  </si>
  <si>
    <t>Ford uses the Minerals Grievance Platform for grieveances to be raised about SoRs and discloses how they review and investigate grievances raised through this mechanism.
Page 9 of SEC Conflict Minerals Report - 
https://corporate.ford.com/content/dam/corporate/us/en-us/documents/legal/Form-SD-and-CMR-for-Year-Ended-December-31-2021.pdf</t>
  </si>
  <si>
    <t>GM has supply chain-wide grievance mechanism but not one that is specific to SoRs.</t>
  </si>
  <si>
    <t xml:space="preserve">Indigenous Rights and Free Prior and Informed Consent
</t>
  </si>
  <si>
    <t>The company explicitly commits to respecting the United Nations Declaration on the Rights of Indigenous Peoples (UNDRIP).</t>
  </si>
  <si>
    <t>First Peoples Guidance (https://www.colorado.edu/program/fpw/2021/12/22/automakers-have-no-unique-policy-consider-indigenous-peoples-rights-despite-us-push)</t>
  </si>
  <si>
    <r>
      <rPr>
        <b/>
        <sz val="10"/>
        <color theme="1"/>
        <rFont val="Calibri"/>
        <family val="2"/>
      </rPr>
      <t xml:space="preserve">100%: </t>
    </r>
    <r>
      <rPr>
        <sz val="10"/>
        <color theme="1"/>
        <rFont val="Calibri"/>
        <family val="2"/>
      </rPr>
      <t>the company has an explicit commitment to the UNDRIP in their human rights policy and/or in a standalone indigenous rights policy.</t>
    </r>
  </si>
  <si>
    <t xml:space="preserve">BMW does not have a commitment to the UNDRIP in their Human RIghts Code, however they do explicitly reference the UNDRIP in their Supplier Code of Conduct.  They do not have a standalone indigenous rights policy.
Group Code on Human Rights and Working Conditions - https://www.bmwgroup.com/content/dam/grpw/websites/bmwgroup_com/responsibility/downloads/en/2019/2019-BMW-Group-Code-on-human-rights.pdf </t>
  </si>
  <si>
    <t>Ford only has generic references to indigenous people, it does not have a commitment to the UNDRIP.</t>
  </si>
  <si>
    <t xml:space="preserve">GM's human rights policy states that they respect the rights of indigenous people as "established and codified" in the UN Declaration of the Rights of Indigenous Peoples (UNDRIP) and ILO Convention 169, Indigenous and Tribal Peoples Convention.  They do not have a standalone indigenous rights policy.
https://www.gmsustainability.com/_pdf/policies/GM_Global_Human_Rights_Policy.pdf </t>
  </si>
  <si>
    <t xml:space="preserve">Hyundai's Human Rights Charter does not include any clauses on indigenous rights, inclusive of the UNDRIP.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</si>
  <si>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</si>
  <si>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Page 9 of Human Rights Principles - https://group.mercedes-benz.com/documents/sustainability/society/daimler-principles-of-social-responsibility-and-human-rights-en-20211124.pdf </t>
  </si>
  <si>
    <t>Mitsubishi does not have a commitment to indigenous rights or the UNDRIP in their human rights policy.</t>
  </si>
  <si>
    <t xml:space="preserve">Nissan does not have a commitment to indigenous rights or the UNDRIP in their human rights policy. They do not have a standalone indigenous rights policy. There is only one reference to "indigenous rights" in Nissan's Sustainability Report, in the GRI index (p. 235). This states that they have no reports of "incidents of violations involving rights of indigenous peoples". They have no commitment to indigenous rights or FPIC. 
Page 235 of Sustainability Report - https://www.nissan-global.com/EN/SUSTAINABILITY/LIBRARY/SR/2022/ASSETS/PDF/SR22_E_All.pdf </t>
  </si>
  <si>
    <t xml:space="preserve">Renault does not have a standalone human rights policy or a standalone Indigenous Rights Policy, but they do reference a commitment to UNDRIP in their Vigilance Plan 2022. However, the Vigilance Plan does not constitute a standalone policy and therefore does not meet the scoring criteria.
Page 11 Vigilance Plan 2022 - https://www.renaultgroup.com/wp-content/uploads/2022/06/rg_plan-de-vigilance_uk_v25-002.pdf
</t>
  </si>
  <si>
    <t>Stellantis does not have a commitment to indigenous rights or the UNDRIP in their human rights policy. They do not have a standalone indigenous rights policy.</t>
  </si>
  <si>
    <t>Tesla does not have a commitment to the UNDRIP. Its human rights policy does discuss "indigenous rights" but only in relation to the extractives industry.  They do not have a standalone indigenous rights policy.</t>
  </si>
  <si>
    <t>Toyota does not have a commitment to indigenous rights or the UNDRIP in their human rights policy. They do not have a standalone indigenous rights policy.</t>
  </si>
  <si>
    <t>Volkswagen does not have a commitment to the UNDRIP.</t>
  </si>
  <si>
    <t>The company has a public commitment to free, prior and informed consent.</t>
  </si>
  <si>
    <r>
      <rPr>
        <sz val="10"/>
        <color theme="1"/>
        <rFont val="Calibri"/>
        <family val="2"/>
      </rPr>
      <t xml:space="preserve">First Peoples Guidance, IASJ </t>
    </r>
    <r>
      <rPr>
        <i/>
        <sz val="10"/>
        <color theme="1"/>
        <rFont val="Calibri"/>
        <family val="2"/>
      </rPr>
      <t>Switching Gears</t>
    </r>
  </si>
  <si>
    <r>
      <rPr>
        <b/>
        <sz val="10"/>
        <color theme="1"/>
        <rFont val="Calibri"/>
        <family val="2"/>
      </rPr>
      <t xml:space="preserve">100%: </t>
    </r>
    <r>
      <rPr>
        <sz val="10"/>
        <color theme="1"/>
        <rFont val="Calibri"/>
        <family val="2"/>
      </rPr>
      <t xml:space="preserve">the company has an explicit commitment to FPIC in their human rights policy and/or in a standalone indigenous rights policy. Note: to score full points, the commitment must be unqualified.
</t>
    </r>
    <r>
      <rPr>
        <b/>
        <sz val="10"/>
        <color theme="1"/>
        <rFont val="Calibri"/>
        <family val="2"/>
      </rPr>
      <t>25%:</t>
    </r>
    <r>
      <rPr>
        <sz val="10"/>
        <color theme="1"/>
        <rFont val="Calibri"/>
        <family val="2"/>
      </rPr>
      <t xml:space="preserve"> the company has an explicit commitment to FPIC in their human rights policy and/or in a standalone indigenous rights policy, but it is limited in its application.</t>
    </r>
  </si>
  <si>
    <t>BMW does not have a commitment to FPIC in their Human Rights Code, however they do explicitly reference FPIC in their Supplier Code of Conduct.  They do not have a standalone indigenous rights policy.</t>
  </si>
  <si>
    <t>Ford only has generic references to indigenous people, it does not have a commitment to FPIC.</t>
  </si>
  <si>
    <t xml:space="preserve">GM's Human Rights Policy does not include a commitment to FPIC, but their Supplier Code of Conduct does. They do not have a standalone indigenous rights policy.
https://www.gmsustainability.com/_pdf/policies/GM_Supplier_Code_of_Conduct.pdf </t>
  </si>
  <si>
    <t xml:space="preserve">Hyundai's Human Rights Charter does not include any clauses on indigenous rights, inclusive of FPIC.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</si>
  <si>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</si>
  <si>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or FPIC.
Page 9 of Human Rights Principles - https://group.mercedes-benz.com/documents/sustainability/society/daimler-principles-of-social-responsibility-and-human-rights-en-20211124.pdf </t>
  </si>
  <si>
    <t>Mitsubishi does not have a commitment to indigenous rights or FPIC in their human rights policy.  They do not have a standalone indigenous rights policy.</t>
  </si>
  <si>
    <t xml:space="preserve">Nissan does not have a commitment to indigenous rights or FPIC in their human rights policy. There is only one reference to "indigenous rights" in Nissan's Sustainability Report, in the GRI index (p. 235). This states that they have no reports of "incidents of violations involving rights of indigenous peoples". They do not have a standalone indigenous rights policy.
Page 235 of Sustainability Report - https://www.nissan-global.com/EN/SUSTAINABILITY/LIBRARY/SR/2022/ASSETS/PDF/SR22_E_All.pdf </t>
  </si>
  <si>
    <t>Renault does not have a commitment to indigenous rights or FPIC in their human rights policy. They do not have a standalone indigenous rights policy.</t>
  </si>
  <si>
    <t>Stellantis does not have a commitment to indigenous rights or FPIC in their human rights policy. They do not have a standalone indigenous rights policy.</t>
  </si>
  <si>
    <t>Tesla's responsible sourcing policies reference indigenous rights expectations for mining companies, but it does not indicate its own commitment to FPIC. 
References in Tesla's responsible sourcing policies are covered by other indicators.
https://www.tesla.com/en_au/legal/additional-resources#responsible-sourcing-policies</t>
  </si>
  <si>
    <t>Toyota does not have a commitment to indigenous rights or FPIC in their human rights policy. They do not have a standalone indigenous rights policy.</t>
  </si>
  <si>
    <t>Volkswagen does not have a commitment to FPIC.</t>
  </si>
  <si>
    <t>The company extends their indigenous commitments to their Tier 1 suppliers and beyond.</t>
  </si>
  <si>
    <t>First Peoples Guidance; ICCM</t>
  </si>
  <si>
    <r>
      <rPr>
        <sz val="10"/>
        <color theme="1"/>
        <rFont val="Calibri"/>
        <family val="2"/>
      </rPr>
      <t xml:space="preserve">The SCoC or responsible sourcing policy explicitly references the UNDRIP </t>
    </r>
    <r>
      <rPr>
        <b/>
        <sz val="10"/>
        <color theme="1"/>
        <rFont val="Calibri"/>
        <family val="2"/>
      </rPr>
      <t xml:space="preserve">(50%) </t>
    </r>
    <r>
      <rPr>
        <sz val="10"/>
        <color theme="1"/>
        <rFont val="Calibri"/>
        <family val="2"/>
      </rPr>
      <t xml:space="preserve">and FPIC </t>
    </r>
    <r>
      <rPr>
        <b/>
        <sz val="10"/>
        <color theme="1"/>
        <rFont val="Calibri"/>
        <family val="2"/>
      </rPr>
      <t>(50%)</t>
    </r>
    <r>
      <rPr>
        <sz val="10"/>
        <color theme="1"/>
        <rFont val="Calibri"/>
        <family val="2"/>
      </rPr>
      <t xml:space="preserve">. 
</t>
    </r>
    <r>
      <rPr>
        <b/>
        <sz val="10"/>
        <color theme="1"/>
        <rFont val="Calibri"/>
        <family val="2"/>
      </rPr>
      <t xml:space="preserve">MODIFIER: </t>
    </r>
    <r>
      <rPr>
        <sz val="10"/>
        <color theme="1"/>
        <rFont val="Calibri"/>
        <family val="2"/>
      </rPr>
      <t>Points will be halved if the policy is limited in its application.</t>
    </r>
  </si>
  <si>
    <t xml:space="preserve">BMW's Supplier Code of Conduct explicitly references the UNDRIP and FPIC.
Supplier Code of Conduct - https://www.bmwgroup.com/content/dam/grpw/websites/bmwgroup_com/responsibility/downloads/en/2020/BMW_GROUP_Supplier_Sustainability_Policy_Version_2.0.pdf </t>
  </si>
  <si>
    <t>BYD does not have a public Supplier Code of Conduct and therefore does not reference UNDRIP or FPIC.</t>
  </si>
  <si>
    <t>Chery does not have a public Supplier Code of Conduct and therefore does not reference UNDRIP or FPIC.</t>
  </si>
  <si>
    <t xml:space="preserve">Ford's Supplier Code of Conduct does not reference UNDRIP or FPIC. It does state that suppliers must engage constructively with indigenous communities among other stakeholders.
https://corporate.ford.com/operations/governance-and-policies/supplier-code-of-conduct.html </t>
  </si>
  <si>
    <t>GAC's Supplier Code of Conduct does not reference UNDRIP or FPIC.</t>
  </si>
  <si>
    <t xml:space="preserve">GM's Supplier Code of Conduct references the UNDRIP and FPIC.
https://www.gmsustainability.com/_pdf/policies/GM_Supplier_Code_of_Conduct.pdf </t>
  </si>
  <si>
    <t xml:space="preserve">Hyundai's Supplier Code of Conduct does not reference the UNDRIP or FPIC.
https://www.hyundaimotorgroup.com/sustainability/esgPolicy </t>
  </si>
  <si>
    <t xml:space="preserve">Kia's Supplier Code of Conduct does not reference the UNDRIP or FPIC.
https://worldwide.kia.com/int/files/company/sr/trust/E000054557.pdf </t>
  </si>
  <si>
    <t xml:space="preserve">Mercedes's SCoC (titled "Responsible Sourcing Standards") does not reference the UNDRIP but states that suppliers must comply with FPIC. It does reference the ILO Convention on Indigenous and Tribal Peoples in Independent Countries.
Page 11 of SCoC (titled "Responsible Sourcing Standards") - https://supplier.mercedes-benz.com/servlet/JiveServlet/download/2672-9-3352/V052022_Responsible+Sourcing+Standards_EN.pdf </t>
  </si>
  <si>
    <t xml:space="preserve">Mitsubishi's Supplier Code of Conduct does not reference the UNDRIP or FPIC.
https://www.mitsubishi-motors.com/en/sustainability/society/supply_chain_management/pdf/supplier_CSR_guidelines.pdf </t>
  </si>
  <si>
    <t>Nissan's Supplier Code of Conduct does not reference the UNDRIP or FPIC.</t>
  </si>
  <si>
    <t>Renault's Supplier Code of Conduct does not reference the UNDRIP or FPIC.</t>
  </si>
  <si>
    <t>Stellantis' Supplier Code of Conduct does not reference the UNDRIP or FPIC.</t>
  </si>
  <si>
    <t>Tesla's Supplier Code of Conduct does not reference UNDRIP or FPIC. Tesla's responsible sourcing policies, which includes their human rights policies, does discuss ""indigenous rights"" but only in relation to the extractives industry, as opposed to value chain-wide, and requires ""free and informed consent"" but does not include ""prior"" in the definition. Given these exclusions, only partial points have been awarded.
https://www.tesla.com/en_au/legal/additional-resources#responsible-sourcing-policies</t>
  </si>
  <si>
    <t>Toyota's Supplier Code of Conduct does not reference the UNDRIP or FPIC.</t>
  </si>
  <si>
    <t>Volkswagen Supplier Code of Conduct does not reference UNDRIP or FPIC.</t>
  </si>
  <si>
    <t>Geely-Volvo's Supplier Code of Conduct does not reference the UNDRIP or FPIC.</t>
  </si>
  <si>
    <t>These commitments are translated into the Indigenous languages used by impacted communities.</t>
  </si>
  <si>
    <r>
      <rPr>
        <b/>
        <sz val="10"/>
        <color theme="1"/>
        <rFont val="Calibri"/>
        <family val="2"/>
      </rPr>
      <t xml:space="preserve">50%: </t>
    </r>
    <r>
      <rPr>
        <sz val="10"/>
        <color theme="1"/>
        <rFont val="Calibri"/>
        <family val="2"/>
      </rPr>
      <t xml:space="preserve">the company requires these commitments to be translated into the indigenous languages used by impacted communities
</t>
    </r>
    <r>
      <rPr>
        <b/>
        <sz val="10"/>
        <color theme="1"/>
        <rFont val="Calibri"/>
        <family val="2"/>
      </rPr>
      <t>50%:</t>
    </r>
    <r>
      <rPr>
        <sz val="10"/>
        <color theme="1"/>
        <rFont val="Calibri"/>
        <family val="2"/>
      </rPr>
      <t xml:space="preserve"> the company requires that these translations are made public.
</t>
    </r>
  </si>
  <si>
    <t>The company has a process in place to assess Indigenous rights risks in their supply chain to the point of extraction.</t>
  </si>
  <si>
    <r>
      <rPr>
        <b/>
        <sz val="10"/>
        <color theme="1"/>
        <rFont val="Calibri"/>
        <family val="2"/>
      </rPr>
      <t>25%:</t>
    </r>
    <r>
      <rPr>
        <sz val="10"/>
        <color theme="1"/>
        <rFont val="Calibri"/>
        <family val="2"/>
      </rPr>
      <t xml:space="preserve"> the company discloses that their process for mapping their supply chains to the point of extraction (row 16) explicitly includes FPIC and other indigenous rights issues.
</t>
    </r>
    <r>
      <rPr>
        <b/>
        <sz val="10"/>
        <color theme="1"/>
        <rFont val="Calibri"/>
        <family val="2"/>
      </rPr>
      <t>25%:</t>
    </r>
    <r>
      <rPr>
        <sz val="10"/>
        <color theme="1"/>
        <rFont val="Calibri"/>
        <family val="2"/>
      </rPr>
      <t xml:space="preserve"> the company provides case studies of this process in practice
</t>
    </r>
    <r>
      <rPr>
        <b/>
        <sz val="10"/>
        <color theme="1"/>
        <rFont val="Calibri"/>
        <family val="2"/>
      </rPr>
      <t xml:space="preserve">25%: </t>
    </r>
    <r>
      <rPr>
        <sz val="10"/>
        <color theme="1"/>
        <rFont val="Calibri"/>
        <family val="2"/>
      </rPr>
      <t xml:space="preserve">the company discloses where in the supply chain these risks occur.
</t>
    </r>
    <r>
      <rPr>
        <b/>
        <sz val="10"/>
        <color theme="1"/>
        <rFont val="Calibri"/>
        <family val="2"/>
      </rPr>
      <t>25%:</t>
    </r>
    <r>
      <rPr>
        <sz val="10"/>
        <color theme="1"/>
        <rFont val="Calibri"/>
        <family val="2"/>
      </rPr>
      <t xml:space="preserve"> the company discloses how they use this mapping to identify high risk suppliers.</t>
    </r>
  </si>
  <si>
    <t>Mercedes includes “community and indigenous rights” as an identified risk in their Raw Materials Report, but it does not reference FPIC. It identifies in which supply chains the risk is salient (aluminum, cobalt, lithium, and tungsten) as well as the countries associated with those supply chains. However, with the exception of a short description under lithium on Indigenous rights risks, other references have “community and indigenous rights” grouped together. As a result, it is not clear if which risk applies, or both.
Raw Materials Report - https://group.mercedes-benz.com/dokumente/nachhaltigkeit/produktion/mercedes-benz-raw-materials-report.pdf</t>
  </si>
  <si>
    <t xml:space="preserve">Volkswagen has provided an example in which indigenous rights risks have been assessed in the case of lithium mining in Chile but it is not clear if forms part of the company's HR due dilligence process as standard. 
Page 13 Raw Minerals Report - https://www.volkswagenag.com/en/sustainability/reporting-and-esg-performance/sustainability-report.html </t>
  </si>
  <si>
    <t>The company provides additional discussion regarding the practices by which a suppliers must obtain FPIC, and explicitly states that the process must reach and engage with impacted Indigenous Peoples.</t>
  </si>
  <si>
    <t>First Peoples Guidance, questionnaire</t>
  </si>
  <si>
    <r>
      <rPr>
        <b/>
        <sz val="10"/>
        <color theme="1"/>
        <rFont val="Calibri"/>
        <family val="2"/>
      </rPr>
      <t>100%:</t>
    </r>
    <r>
      <rPr>
        <sz val="10"/>
        <color theme="1"/>
        <rFont val="Calibri"/>
        <family val="2"/>
      </rPr>
      <t xml:space="preserve"> the company discloses a process. This process must explicitly specify that any FPIC process must reach and engage impacted Indigenous Peoples.
</t>
    </r>
    <r>
      <rPr>
        <b/>
        <sz val="10"/>
        <color theme="1"/>
        <rFont val="Calibri"/>
        <family val="2"/>
      </rPr>
      <t xml:space="preserve">25%: </t>
    </r>
    <r>
      <rPr>
        <sz val="10"/>
        <color theme="1"/>
        <rFont val="Calibri"/>
        <family val="2"/>
      </rPr>
      <t>the company states a process and/or expectation but it is limited in its application.</t>
    </r>
  </si>
  <si>
    <t>Ford's Supplier Code of Conduct does not reference UNDRIP or FPIC. It does state that suppliers must engage constructively with indigenous communities among other stakeholders.
https://corporate.ford.com/operations/governance-and-policies/supplier-code-of-conduct.html</t>
  </si>
  <si>
    <t>Tesla's responsible sourcing policies states they expect mining suppliers to "engage with legitimate representatives of indigenous communities" in relation to "free and informed consent" ("prior" excluded). 
https://www.tesla.com/en_au/legal/additional-resources#responsible-sourcing-policies</t>
  </si>
  <si>
    <t xml:space="preserve">The company is a member of a multi-stakeholder group (e.g. IRMA) that include the participation of Indigenous and frontline communities to promote and ensure the rights of communities at the point of extraction. </t>
  </si>
  <si>
    <t>First People's Guidance, IRMA, questionnaire</t>
  </si>
  <si>
    <t>Refer to Responsible Sourcing of Transition Minerals indicators.</t>
  </si>
  <si>
    <t>The auto manufacturer has a formal process in place to engage critical upstream suppliers on FPIC (e.g. extractives companies)</t>
  </si>
  <si>
    <t>First Peoples Guidance</t>
  </si>
  <si>
    <r>
      <rPr>
        <sz val="10"/>
        <color theme="1"/>
        <rFont val="Calibri"/>
        <family val="2"/>
      </rPr>
      <t xml:space="preserve">This score relates to direct engagement by the auto manufacturer with extractives companies. It is in addition to their membership of IRMA, and recognises that IRMA does not excuse companies from doing their own supply chain due diligence. 
</t>
    </r>
    <r>
      <rPr>
        <b/>
        <sz val="10"/>
        <color theme="1"/>
        <rFont val="Calibri"/>
        <family val="2"/>
      </rPr>
      <t xml:space="preserve">25%: </t>
    </r>
    <r>
      <rPr>
        <sz val="10"/>
        <color theme="1"/>
        <rFont val="Calibri"/>
        <family val="2"/>
      </rPr>
      <t xml:space="preserve">they formally engage significant suppliers regarding FPIC. They must specify that any FPIC process must reach and engage impacted Indigenous Peoples.
</t>
    </r>
    <r>
      <rPr>
        <b/>
        <sz val="10"/>
        <color theme="1"/>
        <rFont val="Calibri"/>
        <family val="2"/>
      </rPr>
      <t xml:space="preserve">25%: </t>
    </r>
    <r>
      <rPr>
        <sz val="10"/>
        <color theme="1"/>
        <rFont val="Calibri"/>
        <family val="2"/>
      </rPr>
      <t xml:space="preserve">they state that they formally review company documents (e.g. meeting minutes) to ensure that communities are consulted.
</t>
    </r>
    <r>
      <rPr>
        <b/>
        <sz val="10"/>
        <color theme="1"/>
        <rFont val="Calibri"/>
        <family val="2"/>
      </rPr>
      <t xml:space="preserve">50%: </t>
    </r>
    <r>
      <rPr>
        <sz val="10"/>
        <color theme="1"/>
        <rFont val="Calibri"/>
        <family val="2"/>
      </rPr>
      <t>the company engages directly with representatives of communities affected by mining operations to review that regular engagement and consultation take place and community needs are responded to.</t>
    </r>
  </si>
  <si>
    <t>Despite being a member of IRMA, Mercedes does not disclose how it engages upstream suppliers on FPIC.</t>
  </si>
  <si>
    <t xml:space="preserve">Not disclosed. They do state that they have engaged with communities affected by mining operations, but not how they engage with the extractives companies themselves. They provide limited detail on their engagement with these communities.
Page 108 of Impact Report - https://www.tesla.com/ns_videos/2021-tesla-impact-report.pdf </t>
  </si>
  <si>
    <t>The company reports on how it is prepared to respond if it finds FPIC breaches in its supply chain.</t>
  </si>
  <si>
    <r>
      <rPr>
        <sz val="10"/>
        <color theme="1"/>
        <rFont val="Calibri"/>
        <family val="2"/>
      </rPr>
      <t xml:space="preserve">The indicators in HR general provide a baseline for this. In addition:
</t>
    </r>
    <r>
      <rPr>
        <b/>
        <sz val="10"/>
        <color theme="1"/>
        <rFont val="Calibri"/>
        <family val="2"/>
      </rPr>
      <t xml:space="preserve">100%: </t>
    </r>
    <r>
      <rPr>
        <sz val="10"/>
        <color theme="1"/>
        <rFont val="Calibri"/>
        <family val="2"/>
      </rPr>
      <t xml:space="preserve">the company must specify that cutting off sourcing from a particular upstream supplier should only occur if this is sought by the affected indigenous community - it should not be solely determined by the auto manufacturer. </t>
    </r>
  </si>
  <si>
    <t>Despite being a member of IRMA, Mercedes does not disclose how it responds to FPIC breaches in its supply chain.</t>
  </si>
  <si>
    <t>The company has a process for investigating and remedying breaches of FPIC that includes a formal role for impacted Indigenous groups.</t>
  </si>
  <si>
    <t>(CHRB C.2)</t>
  </si>
  <si>
    <r>
      <rPr>
        <sz val="10"/>
        <color theme="1"/>
        <rFont val="Calibri"/>
        <family val="2"/>
      </rPr>
      <t xml:space="preserve">Grievances and remedy are part of FPIC considered as a process not a point in time. 
</t>
    </r>
    <r>
      <rPr>
        <b/>
        <sz val="10"/>
        <color theme="1"/>
        <rFont val="Calibri"/>
        <family val="2"/>
      </rPr>
      <t xml:space="preserve">
50%: </t>
    </r>
    <r>
      <rPr>
        <sz val="10"/>
        <color theme="1"/>
        <rFont val="Calibri"/>
        <family val="2"/>
      </rPr>
      <t xml:space="preserve">the company specifies that the process must reach and engage impacted Indigenous Peoples, not just that there is a process for complaints to be raised with remedy determined externally by the automanufacturer.
</t>
    </r>
    <r>
      <rPr>
        <b/>
        <sz val="10"/>
        <color theme="1"/>
        <rFont val="Calibri"/>
        <family val="2"/>
      </rPr>
      <t xml:space="preserve">50%: </t>
    </r>
    <r>
      <rPr>
        <sz val="10"/>
        <color theme="1"/>
        <rFont val="Calibri"/>
        <family val="2"/>
      </rPr>
      <t xml:space="preserve">the company provides case studies of FPIC-compliant remedy instances in their supply chain </t>
    </r>
  </si>
  <si>
    <t xml:space="preserve">Mercedes specifies that suppliers should engage indigenous communities in addressing any impacts, however they do not require that any corrective process actively engage indigenous communities. They do not provide case studies or other examples of how this has or could occur.
Page 11-12 of Responsible Sourcing Standards - https://supplier.mercedes-benz.com/servlet/JiveServlet/download/2672-9-3352/V052022_Responsible+Sourcing+Standards_EN.pdf </t>
  </si>
  <si>
    <t>Respect for Workers' Rights</t>
  </si>
  <si>
    <t>The company has a commitment to workers' rights</t>
  </si>
  <si>
    <t>KtC 1.b; A2.3, A2.4, C1, CHRB</t>
  </si>
  <si>
    <r>
      <rPr>
        <b/>
        <sz val="10"/>
        <color theme="1"/>
        <rFont val="Calibri"/>
        <family val="2"/>
      </rPr>
      <t xml:space="preserve">25%: </t>
    </r>
    <r>
      <rPr>
        <sz val="10"/>
        <color theme="1"/>
        <rFont val="Calibri"/>
        <family val="2"/>
      </rPr>
      <t xml:space="preserve">The company's human rights policy (or similar) includes a specific commitment to the five ILO principles
</t>
    </r>
    <r>
      <rPr>
        <b/>
        <sz val="10"/>
        <color theme="1"/>
        <rFont val="Calibri"/>
        <family val="2"/>
      </rPr>
      <t xml:space="preserve">25%: </t>
    </r>
    <r>
      <rPr>
        <sz val="10"/>
        <color theme="1"/>
        <rFont val="Calibri"/>
        <family val="2"/>
      </rPr>
      <t xml:space="preserve">The company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b/>
        <sz val="10"/>
        <color theme="1"/>
        <rFont val="Calibri"/>
        <family val="2"/>
      </rPr>
      <t xml:space="preserve">25%: </t>
    </r>
    <r>
      <rPr>
        <sz val="10"/>
        <color theme="1"/>
        <rFont val="Calibri"/>
        <family val="2"/>
      </rPr>
      <t xml:space="preserve">the company has a commitment to a living wage in their human rights policy or in other document 
</t>
    </r>
    <r>
      <rPr>
        <b/>
        <sz val="10"/>
        <color theme="1"/>
        <rFont val="Calibri"/>
        <family val="2"/>
      </rPr>
      <t>25%:</t>
    </r>
    <r>
      <rPr>
        <sz val="10"/>
        <color theme="1"/>
        <rFont val="Calibri"/>
        <family val="2"/>
      </rPr>
      <t xml:space="preserve"> they outline how they calculate a living wage.
</t>
    </r>
  </si>
  <si>
    <t xml:space="preserve">BMW's human rights policy commits to the ILO Declaration of Fundamental Principles and Rights at Work. It explicitly mentions freedom of association, forced labour, child labour, safety and discrimination. There is no commitment to a living wage.
Page 4 Group Code on Human Rights and Working Conditions - https://www.bmwgroup.com/content/dam/grpw/websites/bmwgroup_com/responsibility/downloads/en/2019/2019-BMW-Group-Code-on-human-rights.pdf </t>
  </si>
  <si>
    <t>BYD does not publish a standalone human rights statement. BYD's CSR report states that they are against forced labour, child labour, and discrimination, and support equal pay for equal pay. It does not refer to the ILO declaration. It does not mention freedom of association or trade unions. It does not have a commitment to a living wage.</t>
  </si>
  <si>
    <t xml:space="preserve">Ford's Human Rights Policy commits to the ILO Declaration of Fundamental Principles and Rights at Work. It explicitly mentions freedom of association, forced labour, child labour and discrimination. It does not mention safety. There is no commitment to a living wage.
https://corporate.ford.com/content/dam/corporate/us/en-us/documents/social-impact/sustainability/additional-downloads/human-rights.zip </t>
  </si>
  <si>
    <t>GM's Human Rights Policy commits to the ILO Declaration of Fundamental Principles and Rights at Work. It explicitly mentions freedom of association, forced labour, child labour, safety and discrimination. There is no commitment to a living wage, although there is a reference to "fair wages."
https://www.gmsustainability.com/_pdf/policies/GM_Global_Human_Rights_Policy.pdf
Page 20 Corporate Human Rights Benchmark Disclosure - 
https://www.gmsustainability.com/_pdf/policies/GM_Corporate_Human_Rights_Benchmark_Disclosure.pdf</t>
  </si>
  <si>
    <t xml:space="preserve">Hyundai's Human Rights Policy commits to the ILO Declaration of Fundamental Principles and Rights at Work. It explicitly mentions freedom of association, forced labour, child labour, safety and discrimination. There is no commitment to a living wage.
https://www.hyundaimotorgroup.com/sustainability/esgPolicy </t>
  </si>
  <si>
    <t>Kia's Human Rights Policy commits to the ILO Declaration of Fundamental Principles and Rights at Work. It explicitly mentions freedom of association, forced labour, child labour, safety and discrimination. There is no commitment to a living wage.</t>
  </si>
  <si>
    <t xml:space="preserve">Mercedes's Human Rights Policy commits to the ILO Declaration of Fundamental Principles and Rights at Work. It explicitly mentions freedom of association, forced labour, child labour, safety and discrimination. There is no commitment to a living wage or how it should be calculated, but it does state that wages should be reviewed to "ensure an adequate standard of living".
Human Rights Policy - https://group.mercedes-benz.com/documents/sustainability/society/daimler-principles-of-social-responsibility-and-human-rights-en-20211124.pdf </t>
  </si>
  <si>
    <t xml:space="preserve">Mitsubishi's human rights policy commits to the ILO Declaration of Fundamental Principles and Rights at Work. It explicitly mentions freedom of association, forced labour, child labour, safety and discrimination. There is a commitment to a living wage, but it does not specify how it should be calculated.
https://www.mitsubishi-motors.com/en/sustainability/society/human_rights/pdf/human_rights_policy.pdf </t>
  </si>
  <si>
    <t xml:space="preserve">Nissan's human rights policy commits to the ILO Declaration of Fundamental Principles and Rights at Work. It explicitly mentions freedom of association, forced labour, child labour, safety and discrimination. There is no commitment to a living wage thus nor how they would calculate a living wage.
Human Rights Policy - https://www.nissan-global.com/EN/SUSTAINABILITY/LIBRARY/HUMAN_RIGHTS/ASSETS/PDF/nissan_human_rights_policy_e.pdf </t>
  </si>
  <si>
    <t xml:space="preserve">Renault's global framework agreement commits to the ILO Declaration of Fundamental Principles and Rights at Work. It explicitly mentions freedom of association, forced labour, child labour, safety and discrimination. There is no commitment to a living wage.
https://www.renaultgroup.com/wp-content/uploads/2020/06/global-agreement-nbop-en-v9.0.pdf </t>
  </si>
  <si>
    <t xml:space="preserve">Stellantis Code of Conduct commits to the ILO Declaration of Fundamental Principles and Rights at Work. It explicitly mentions forced labour, child labour, discrimination and safety. It does not mention freedom of association or discrimination. There is no commitment to a living wage.
https://www.stellantis.com/content/dam/stellantis-corporate/group/governance/code-of-conduct/Stellantis_CoC_EN.pdf </t>
  </si>
  <si>
    <t>Tesla's Human Rights Policy does not explicitly reference the ILO, a living wage or freedom of association. It does reference OHS, forced labour, child labour.</t>
  </si>
  <si>
    <t xml:space="preserve">Toyota's human rights policy does not reference the ILO conventions. It does identify salient labour-related human rights issues. Notably, this does not include freedom of association. Focus areas are: forced labour, child labour, discrimination (not including over union membership), harassment. 
It does not include a commitment to a living wage.
https://global.toyota/pages/global_toyota/sustainability/esg/social/human_rights_policy_en.pdf </t>
  </si>
  <si>
    <t xml:space="preserve">Volkswagen's human rights policy commits to the ILO Declaration of Fundamental Principles and Rights at Work. It explicitly mentions freedom of association, forced labour, child labour, safety and discrimination. There is no commitment to a living wage.
https://www.volkswagenag.com/presence/nachhaltigkeit/documents/policy-intern/201209-sozialcharta_en.pdf </t>
  </si>
  <si>
    <t xml:space="preserve">Volvo has a commitment to the ILO Principles. They do not identify specific principles that they are commited to. Their Annual and Sustainability report includes a commitment to a living wage, but they do not specify how this should be calculated.
Page 171 Annual and Sustainability Report - https://vp272.alertir.com/afw/files/press/volvocar/202204044874-1.pdf </t>
  </si>
  <si>
    <t>The company extends their workers' rights commitments to their Tier 1 suppliers and beyond.</t>
  </si>
  <si>
    <t>D.5.5b, D5.5c</t>
  </si>
  <si>
    <r>
      <rPr>
        <b/>
        <sz val="10"/>
        <color theme="1"/>
        <rFont val="Calibri"/>
        <family val="2"/>
      </rPr>
      <t>25%:</t>
    </r>
    <r>
      <rPr>
        <sz val="10"/>
        <color theme="1"/>
        <rFont val="Calibri"/>
        <family val="2"/>
      </rPr>
      <t xml:space="preserve"> The  Supplier Code of Conduct includes a specific commitment to the five ILO principles
</t>
    </r>
    <r>
      <rPr>
        <b/>
        <sz val="10"/>
        <color theme="1"/>
        <rFont val="Calibri"/>
        <family val="2"/>
      </rPr>
      <t xml:space="preserve">25%: </t>
    </r>
    <r>
      <rPr>
        <sz val="10"/>
        <color theme="1"/>
        <rFont val="Calibri"/>
        <family val="2"/>
      </rPr>
      <t xml:space="preserve">The Supplier Code of Conduct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b/>
        <sz val="10"/>
        <color theme="1"/>
        <rFont val="Calibri"/>
        <family val="2"/>
      </rPr>
      <t>25%:</t>
    </r>
    <r>
      <rPr>
        <sz val="10"/>
        <color theme="1"/>
        <rFont val="Calibri"/>
        <family val="2"/>
      </rPr>
      <t xml:space="preserve"> the  Supplier Code of Conduct includes a commitment to a living wage
</t>
    </r>
    <r>
      <rPr>
        <b/>
        <sz val="10"/>
        <color theme="1"/>
        <rFont val="Calibri"/>
        <family val="2"/>
      </rPr>
      <t xml:space="preserve">25%: </t>
    </r>
    <r>
      <rPr>
        <sz val="10"/>
        <color theme="1"/>
        <rFont val="Calibri"/>
        <family val="2"/>
      </rPr>
      <t>the Supplier Code of Conduct prohibits the payment of recruitment fees</t>
    </r>
  </si>
  <si>
    <t>BMW's SCoC refers to the ILO Declaration of Fundamental Principles and Rights at Work. It explicitly mentions freedom of association, forced labour, child labour, safety and discrimination. It does not mention recruitment fees or a living wage.</t>
  </si>
  <si>
    <t>The company does not publish a SCoC.</t>
  </si>
  <si>
    <t xml:space="preserve">Ford's SCoC refers to the ILO Declaration of Fundamental Principles and Rights at Work. It explicitly mentions freedom of association, forced labour, child labour, safety and discrimination. It includes a prohibition on recruitment fees. It does not include a living wage.
https://corporate.ford.com/operations/governance-and-policies/supplier-code-of-conduct.html </t>
  </si>
  <si>
    <t>Geely's SCoC does not reference the ILO Declaration. It explicitly mentions forced labour, child labour, compliance with national labour laws, health and safety. It does not specify freedom of association, recuitment fees or a living wage.</t>
  </si>
  <si>
    <t>GM's SCoC references the ILO Declaration of Fundamental Principles and Rights at Work. It explicitly mentions freedom of association, forced labour, child labour, safety and discrimination. It prohibits the payment of recruitment fees. While their CHRB disclosure references a "fair wage" there is no reference to a living wage.
Page 23 Corporate Human Rights Benchmark Disclosure - 
https://www.gmsustainability.com/_pdf/policies/GM_Corporate_Human_Rights_Benchmark_Disclosure.pdf</t>
  </si>
  <si>
    <t xml:space="preserve">Hyundai's  SCoC references the ILO Declaration of Fundamental Principles and Rights at Work. It explicitly mentions freedom of association, forced labour, child labour, safety and discrimination. There is no reference to a living wage or recruitment.
https://www.hyundaimotorgroup.com/sustainability/esgPolicy </t>
  </si>
  <si>
    <t xml:space="preserve">Kia's  SCoC references the ILO Declaration of Fundamental Principles and Rights at Work. It explicitly mentions freedom of association, forced labour, child labour, safety and discrimination. There is no reference to a living wage or recruitment.
https://worldwide.kia.com/int/files/company/sr/trust/E000054557.pdf </t>
  </si>
  <si>
    <t>Mercedes's SCoC (titled "Responsible Sourcing Standards") references the ILO Declaration of Fundamental Principles and Rights at Work. It explicitly mentions freedom of association, forced labour, child labour, safety and discrimination. It specifies that suppliers should ensure that wages ensure an "adequate standard of living" and that “cost of living and social security benefits… must be taken into account.” However, this indicates that suppliers must consider such factors, but is not explicit in that it is a requirement. Mercedes reference recruitment fees stating “Employees must not be financially burdened through … the imposition of fees as part of the hiring process” however it is not an explicit prohibition.
Page 5-10 of Responsible Sourcing Standards - https://supplier.mercedes-benz.com/servlet/JiveServlet/download/2672-9-3352/V052022_Responsible+Sourcing+Standards_EN.pdf</t>
  </si>
  <si>
    <t xml:space="preserve">Mitsubishi's SCoC references the ILO Declaration of Fundamental Principles and Rights at Work. There is no reference to a living wage or recruitment.
https://www.mitsubishi-motors.com/en/sustainability/society/supply_chain_management/pdf/supplier_CSR_guidelines.pdf </t>
  </si>
  <si>
    <t xml:space="preserve">Nissan's SCoC references the ILO Declaration of Fundamental Principles and Rights at Work, and explicitly mentions the five principles. There is no reference to a living wage or recruitment.
Page 3 Human Rights Policy - https://www.nissan-global.com/EN/SUSTAINABILITY/LIBRARY/HUMAN_RIGHTS/ASSETS/PDF/nissan_human_rights_policy_e.pdf </t>
  </si>
  <si>
    <t xml:space="preserve">Renault's SCoC references the ILO Declaration of Fundamental Principles and Rights at Work, and explicitly mentions the five principles. There is no reference to a living wage or recruitment.
https://www.nissan-global.com/EN/DOCUMENT/PDF/SR/CSR_Alliance_Guidelines.pdf </t>
  </si>
  <si>
    <t xml:space="preserve">Stellantis' SCoC references the ILO Declaration of Fundamental Principles and Rights at Work, and explicitly mentions the five principles. There is no reference to a living wage or recruitment.
https://www.stellantis.com/content/dam/stellantis-corporate/group/governance/code-of-conduct/Stellantis_CoC_EN.pdf </t>
  </si>
  <si>
    <t xml:space="preserve">Tesla's SCoC refers to the ILO Declaration of Fundamental Principles and Rights at Work. It explicitly mentions freedom of association, forced labour, child labour, safety and discrimination. It has a prohibition of the payment of recruitment fees and a timeline for their repayment. It does not mention a living wage.
Supplier Code of Conduct - https://www.tesla.com/sites/default/files/about/legal/tesla-supplier-code-of-conduct.pdf </t>
  </si>
  <si>
    <t xml:space="preserve">Toyota's supplier code of conduct does not mention the ILO conventions, but it does include the 5 principles (including freedom of association).
There is no prohibition on recruitment fees, in fact, Toyota states (p. 5): "do not exploit employees with high recruitment fees and other costs considered unreasonable by international norms". It does not reference a living wage.
https://global.toyota/pages/global_toyota/sustainability/esg/supplier_csr_en.pdf </t>
  </si>
  <si>
    <t xml:space="preserve">Volkswagen's SCoC refers to the ILO Declaration of Fundamental Principles and Rights at Work. It explicitly mentions freedom of association, forced labour, child labour, safety and discrimination. It does not mention recruitment fees or a living wage.
https://www.vwgroupsupply.com/one-kbp-pub/media/shared_media/documents_1/nachhaltigkeit/brochure__volkswagen_group_requirements_regarding_sustainability_in_its_relationships_with_business_partners__code_of_conduct_fo/2019_coc_geschaeftspartner_final.pdf </t>
  </si>
  <si>
    <t xml:space="preserve">Volvo's SCoC references the ILO Declaration of Fundamental Principles and Rights at Work. It explicitly mentions freedom of association, forced labour, child labour, safety and discrimination. There is no commitment to a living wage or recruitment, although it does mention a "fair wage".
Page 7 &amp; 11 of Code of Conduct for Business Partners - https://www.volvocars.com/images/v/-/media/market-assets/intl/applications/dotcom/pdf/suppliers/codeofconduct_for_business_partners_en_2022_digital_a4.pdf </t>
  </si>
  <si>
    <t>The company consults trade unions in their assessment of salient workers' rights risks in their supply chain.</t>
  </si>
  <si>
    <t>KtC 1.b; A2.4, C3</t>
  </si>
  <si>
    <t>Generic supply chain indicators provide a baseline score for this. To get additional points here, companies must specify that they consult with labour unions and/or global union federations (GUFs).</t>
  </si>
  <si>
    <t xml:space="preserve">Ford consults trade unions in identifying salient workers' rights risks in its supply chain.
Page 24 Human Rights Report - https://corporate.ford.com/content/dam/corporate/us/en-us/documents/social-impact/sustainability/additional-downloads/human-rights.zip </t>
  </si>
  <si>
    <t xml:space="preserve">Mercedes includes trade unions in their human rights due diligence process, which includes the identification of salient human and workers' rights risks in their supply chain.
Page 249 of Sustainability Report - https://group.mercedes-benz.com/documents/sustainability/other/mercedes-benz-sustainability-report-2021.pdf </t>
  </si>
  <si>
    <t xml:space="preserve">Not disclosed. The company states that trade unions are inculded in their vigilance plan, but not whether they are included in the mapping of risks.
Page 119 of Sustainability Report - https://www.renaultgroup.com/en/finance-2/financial-information/documents-and-publications/ </t>
  </si>
  <si>
    <t>Not disclosed. The company has a process in place to assess salient workers rights risks in their supply chain (see individual material breakdown within raw material report). However, it is not clear that the company consulted with labour unions to identify the risks. 
https://www.volkswagenag.com/presence/nachhaltigkeit/documents/supply-chain/Volkswagen-Group-Responsible-Raw-Materials-Report-2021.pdf</t>
  </si>
  <si>
    <t>The company discloses the salient workers rights risks in their supply chain and where they are located.</t>
  </si>
  <si>
    <r>
      <rPr>
        <b/>
        <sz val="10"/>
        <color theme="1"/>
        <rFont val="Calibri"/>
        <family val="2"/>
      </rPr>
      <t xml:space="preserve">100%: </t>
    </r>
    <r>
      <rPr>
        <sz val="10"/>
        <color theme="1"/>
        <rFont val="Calibri"/>
        <family val="2"/>
      </rPr>
      <t>the company's saliency assessment explicitly identifies at least 1 workers' rights issue and where it is located.</t>
    </r>
  </si>
  <si>
    <t xml:space="preserve">Ford's saliency assessment includes workers rights issues and where they are located in the supply chain. 
ESG Data Book - https://corporate.ford.com/social-impact/sustainability.html </t>
  </si>
  <si>
    <t>Hyundai's risk assessment includes workers rights risks, but not where in the supply chain they are located.</t>
  </si>
  <si>
    <t>Mercedes includes workers rights in their salient workers rights risks, and where these risks are located in their various supply chains.</t>
  </si>
  <si>
    <t>Nissan only identifies human rights priority areas in its own operations, it does not name salient human rights risks in its supply chains.</t>
  </si>
  <si>
    <t>Toyota names the generic risks in their supply chains, but does not provide detail on where and how they occur.</t>
  </si>
  <si>
    <t>Volkswagen names the generic, salient human rights risks in the supply chain. They provide no detail on how or where these risks are present in their supply chain.</t>
  </si>
  <si>
    <t xml:space="preserve">The company actively collaborates with workers' and  the representative organisation(s) of workers’ own choosing to promote workers' rights and prevent abuses in the supply chain.  </t>
  </si>
  <si>
    <t xml:space="preserve">WBA D.5.2, KtC
NB. The reference to "representative organisation(s) of workers' own choosing is taken directly from the ILO, and recognises that in some countries trade unions may be banned, or that trade unions may not be representative of workers (e.g. they are state run) but the company is still able to facilitate worker representation in these circumstances. </t>
  </si>
  <si>
    <r>
      <rPr>
        <b/>
        <sz val="10"/>
        <color theme="1"/>
        <rFont val="Calibri"/>
        <family val="2"/>
      </rPr>
      <t xml:space="preserve">25%: </t>
    </r>
    <r>
      <rPr>
        <sz val="10"/>
        <color theme="1"/>
        <rFont val="Calibri"/>
        <family val="2"/>
      </rPr>
      <t xml:space="preserve">the company has a collective agreement with the relevant trade union in the headquartered country.
</t>
    </r>
    <r>
      <rPr>
        <b/>
        <sz val="10"/>
        <color theme="1"/>
        <rFont val="Calibri"/>
        <family val="2"/>
      </rPr>
      <t>25%:</t>
    </r>
    <r>
      <rPr>
        <sz val="10"/>
        <color theme="1"/>
        <rFont val="Calibri"/>
        <family val="2"/>
      </rPr>
      <t xml:space="preserve"> the company has a global framework agreement with IndustriALL for neutrality across all its operations.
</t>
    </r>
    <r>
      <rPr>
        <b/>
        <sz val="10"/>
        <color theme="1"/>
        <rFont val="Calibri"/>
        <family val="2"/>
      </rPr>
      <t xml:space="preserve">25%: </t>
    </r>
    <r>
      <rPr>
        <sz val="10"/>
        <color theme="1"/>
        <rFont val="Calibri"/>
        <family val="2"/>
      </rPr>
      <t xml:space="preserve">the company indicates that there are formal mechanisms to consult trade unions on workers' rights principles.
</t>
    </r>
    <r>
      <rPr>
        <b/>
        <sz val="10"/>
        <color theme="1"/>
        <rFont val="Calibri"/>
        <family val="2"/>
      </rPr>
      <t>25%:</t>
    </r>
    <r>
      <rPr>
        <sz val="10"/>
        <color theme="1"/>
        <rFont val="Calibri"/>
        <family val="2"/>
      </rPr>
      <t xml:space="preserve"> Industriall was actively involved in the formulation of their workers' principles.</t>
    </r>
  </si>
  <si>
    <t xml:space="preserve">BMW has a global framework agreement with Industriall and a collective agreement with the union in their headquartered country. They specify that their human rights code was produced in consultation with their employees' Works Council. They do not specify whether Industriall was involved in this process.
Group Code on Human Rights and Working Conditions - https://www.bmwgroup.com/content/dam/grpw/websites/bmwgroup_com/responsibility/downloads/en/2019/2019-BMW-Group-Code-on-human-rights.pdf </t>
  </si>
  <si>
    <t xml:space="preserve">Ford has a global framework agreement with Industriall and a collective agreement with the union in their headquartered country. They indicate that they consult both unions and industriall on supply chain issues, but does not specify that these entities were formally involved in drafting their workers' rights principles.
Page 5 of ESG Data Book - https://corporate.ford.com/social-impact/sustainability.html 
Page 5 and 10 of Human Rights Report - https://corporate.ford.com/content/dam/corporate/us/en-us/documents/social-impact/sustainability/additional-downloads/human-rights.zip </t>
  </si>
  <si>
    <t>GAC company does not have a GFA with Industriall. Other information not disclosed.</t>
  </si>
  <si>
    <t>GM states that they have a collective agreement with the trade union in their headquartered country. They do not disclose whether they have a GFA with Industriall or whether the union or Industriall is consulted on the development of workers' rights policies and principles. GM’s CHRB disclosure references the SCoC’s expectation of freedom of association and collective bargaining, but does not provide information on collaborating with workers' and the representative organisation(s) of workers’ own choosing.
https://www.gmsustainability.com/gri.html
Page 23 Corporate Human Rights Benchmark Disclosure - 
https://www.gmsustainability.com/_pdf/policies/GM_Corporate_Human_Rights_Benchmark_Disclosure.pdf</t>
  </si>
  <si>
    <t xml:space="preserve">Hyundai states that they have a collective agreement in place with the union in the headquartered country. Other information not disclosed.
Page 36 of Sustainability Report - https://www.hyundai.com/content/hyundai/ww/data/csr/data/0000000050/attach/english/hmc-2022-sustainability-report-en.pdf </t>
  </si>
  <si>
    <t>Kia states that they have a collective agreement in place with the union in the headquartered country. Other information not disclosed.</t>
  </si>
  <si>
    <t xml:space="preserve">Mercedes has a collective agreement with the union in their headquartered country, and a GFA with Industriall. They consulted with Industriall and the works' council in the development of their human rights principles.
https://group.mercedes-benz.com/documents/sustainability/society/daimler-principles-of-social-responsibility-and-human-rights-en-20211124.pdf </t>
  </si>
  <si>
    <t xml:space="preserve">Mitsubishi states that there are meetings that take place between unions and management regarding general operations, but not if there is a formal collective agreement in place nor if they have a GFA with Industriall.
Page 82 of Sustainability Report - https://www.mitsubishi-motors.com/en/sustainability/pdf/report-2021/sustainability2021.pdf?201214 </t>
  </si>
  <si>
    <t xml:space="preserve">Not disclosed. Nissan states that "most of the company's employees are affilated  with the Nissan Motor Workers' Union, for which the governing body is the All Nissan and General Workers' Union, and the Japanese Trade Union Confederation". It goes on to specifly the number of union members, and affiliations in local countries. It does not specify whether workers are covered by a collective agreement.
Page 228 of Sustainability Report - https://www.nissan-global.com/EN/SUSTAINABILITY/LIBRARY/SR/2022/ASSETS/PDF/SR22_E_All.pdf </t>
  </si>
  <si>
    <t xml:space="preserve">Renault has a collective agreement with the union in their headquartered country, and a GFA with Industriall. They state that the GFA is one of planks in developing their vigilance plan. In addition, there is evidence to suggest that IndustriALL and the Group Works Council were involved in the formulation of workers' principles.
Page 119 of Annual Report - https://www.renaultgroup.com/en/finance-2/financial-information/documents-and-publications/ </t>
  </si>
  <si>
    <t xml:space="preserve">Stellantis has a collective agreement with the union in their headquartered country, and a GFA with Industriall. They state that they consult with the union on operational matters, but not whether unions or industriall was consultad in the development of workers' rights principles and policies.
Page 10, 92, 95 and 97 of Sustainability Report - https://www.stellantis.com/content/dam/stellantis-corporate/sustainability/csr-disclosure/stellantis/2021/Stellantis_2021_CSR_Report.pdf </t>
  </si>
  <si>
    <t>Toyota states that they have a collective agreement with the union in their headquartered country. They do not disclose whether they have a GFA with Industriall, or if they consult with the union in the development of their workers' rights principles and policies.
Page 72 of ESG Data Book - https://global.toyota/pages/global_toyota/sustainability/report/sdb/sdb22_en.pdf</t>
  </si>
  <si>
    <t xml:space="preserve">VW states that they have a collective agreement in place with the trade union in their headquartered country, and that they have processes to consult with trade unions (via the Works Council) on the company's workers' rights policies and principles. They do not disclose whether they have a GFA with Industriall, nor whether Industriall were involved in the development of their supply chain policies.
Page 70 of Sustainability Report - https://www.volkswagenag.com/presence/nachhaltigkeit/documents/sustainability-report/2021/Nonfinancial_Report_2021_e.pdf </t>
  </si>
  <si>
    <t xml:space="preserve">Volvo states that they have a collective agreement with the trade union in their headquartered country. They do not disclose whether they have a GFA with Industriall or whether the union or Industriall is consulted on the development of workers' rights policies and principles.
Page 170 Annual and Sustainability Report - https://vp272.alertir.com/afw/files/press/volvocar/202204044874-1.pdf </t>
  </si>
  <si>
    <t>The company reports on how it is prepared to respond if it finds non-conformances associated with its workers' rights policy occurring in its operations or supply chains.</t>
  </si>
  <si>
    <t>Refer to general HR indicators.</t>
  </si>
  <si>
    <t>The company works with the relevant trade union and/or worker representative organisation to verify the implementation of corrective actions pertaining to workers' rights.</t>
  </si>
  <si>
    <r>
      <rPr>
        <b/>
        <sz val="10"/>
        <color theme="1"/>
        <rFont val="Calibri"/>
        <family val="2"/>
      </rPr>
      <t>100%:</t>
    </r>
    <r>
      <rPr>
        <sz val="10"/>
        <color theme="1"/>
        <rFont val="Calibri"/>
        <family val="2"/>
      </rPr>
      <t xml:space="preserve"> the company specifies that it workers with the relevant trade union to verify implementation of correction actions. </t>
    </r>
  </si>
  <si>
    <t>The company does outline how it works with trade unions in its own operations, but does not indicate how they are involved in verification of the correction of supply chain issues.</t>
  </si>
  <si>
    <t>Workers and the representative organisations of workers' own choosing are formally included in the remedy process.</t>
  </si>
  <si>
    <r>
      <rPr>
        <b/>
        <sz val="10"/>
        <color theme="1"/>
        <rFont val="Calibri"/>
        <family val="2"/>
      </rPr>
      <t>100%:</t>
    </r>
    <r>
      <rPr>
        <sz val="10"/>
        <color theme="1"/>
        <rFont val="Calibri"/>
        <family val="2"/>
      </rPr>
      <t xml:space="preserve"> the company specifies that trade unions are formally engaged involved in any remedy process.  </t>
    </r>
  </si>
  <si>
    <t>Indicator category</t>
  </si>
  <si>
    <t>% weighting</t>
  </si>
  <si>
    <t>Normalized weighting</t>
  </si>
  <si>
    <t>Climate &amp; Environment</t>
  </si>
  <si>
    <t>Disclose</t>
  </si>
  <si>
    <t>Target setting &amp; progress</t>
  </si>
  <si>
    <t>Supply chain levers</t>
  </si>
  <si>
    <t>Human rights</t>
  </si>
  <si>
    <t>Note: Total scores across both categories were taken as an average of the two percentages scored for each one</t>
  </si>
  <si>
    <t>Inititaive</t>
  </si>
  <si>
    <t>Includes Buyers</t>
  </si>
  <si>
    <t>Includes suppliers</t>
  </si>
  <si>
    <t>Includes CSOs</t>
  </si>
  <si>
    <t>Includes Trade Unions/GUFs</t>
  </si>
  <si>
    <t>Notes</t>
  </si>
  <si>
    <t>Members</t>
  </si>
  <si>
    <t>IRMA</t>
  </si>
  <si>
    <t>Yes</t>
  </si>
  <si>
    <t>Ford, Tesla</t>
  </si>
  <si>
    <t>Copper Mark</t>
  </si>
  <si>
    <t>No</t>
  </si>
  <si>
    <t>Responsible Supply Chain Initiative (RSCI)</t>
  </si>
  <si>
    <t>First Movers Coalition</t>
  </si>
  <si>
    <t>"The First Movers Coalition is a global initiative harnessing the purchasing power of companies to decarbonize seven “hard to abate” industrial sectors that currently account for 30% of global emissions. [...] To jump-start the market, the coalition’s members commit in advance to purchasing a proportion of the industrial materials and long-distance transportation they need from suppliers using near-zero or zero-carbon solutions, despite the premium cost.
In addition to the advance purchase commitments that our members have made, our members also pledge to work together to address roadblocks towards securing supply of required low-carbon technologies by 2030."</t>
  </si>
  <si>
    <t>AIAG Smelter Engagement Team</t>
  </si>
  <si>
    <t>The AIAG SET advocates for responsible sourcing by completing coordinated smelter and refiner outreach and completing pre-audit visits annually.</t>
  </si>
  <si>
    <t>Drive Sustainably</t>
  </si>
  <si>
    <t>A group coordinated by CSR Europe consisting of several automotive manufacturers who collaborate to enhance sustainability in their supply chains.</t>
  </si>
  <si>
    <t>Public Private Alliance for Responsible Minerals Trade (PPA)</t>
  </si>
  <si>
    <t>The PPA is a multi-sector initiative between leaders in civil society, industry, and the US government that supports projects to improve the due diligence and governance systems needed for ethical supply chains from the Covered Countries.</t>
  </si>
  <si>
    <t>Responsible Minerals Initiative (RMI)</t>
  </si>
  <si>
    <t>"Founded in 2008 by members of the Responsible Business Alliance and the Global e-Sustainability Initiative, the Responsible Minerals Initiative has grown into one of the most utilized and respected resources for companies from a range of industries addressing responsible mineral sourcing issues in their supply chains. Our flagship Responsible Minerals Assurance Process offers companies and their suppliers an independent, third-party audit that determines which smelters and refiners can be verified as having systems in place to responsibly source minerals in line with current global standards. We also offer our Conflict Minerals Reporting Template, which helps companies disclose and communicate about smelters in their supply chains, and we produce white papers and guidance documents on responsible mineral sourcing and reporting on a regular basis."
"RMI members worked closely with the Organization for Economic Cooperation and Development (OECD) on the development of Due Diligence Guidance for the Responsible Supply Chains of Minerals from Conflict-Affected and High-Risk Areas. More information about the OECD’s work on this area can be found on their website:  http://www.oecd.org/fr/daf/inv/mne/mining.htm
RMI is a member of the OECD Forum’s Multi-Stakeholder Steering Group (MSG) established for the Guidance in 2013."</t>
  </si>
  <si>
    <t>https://www.responsiblemineralsinitiative.org/</t>
  </si>
  <si>
    <t>Global Battery Alliance (GBA)</t>
  </si>
  <si>
    <t>Fair Cobalt Alliance (FCA)</t>
  </si>
  <si>
    <t>This is a list of all of the company docs reviewed for the purposes of scoring</t>
  </si>
  <si>
    <t>Group Report</t>
  </si>
  <si>
    <t>https://www.bmwgroup.com/content/dam/grpw/websites/bmwgroup_com/ir/downloads/en/2022/bericht/BMW-Group-Report-2021-en.pdf</t>
  </si>
  <si>
    <t>Statement on Corporate Governance</t>
  </si>
  <si>
    <t>https://www.bmwgroup.com/content/dam/grpw/websites/bmwgroup_com/ir/downloads/en/2022/bericht/EN-Statement-on-Corporate-Governance-2021.pdf</t>
  </si>
  <si>
    <t>SASB Index</t>
  </si>
  <si>
    <t>https://www.bmwgroup.com/content/dam/grpw/websites/bmwgroup_com/ir/downloads/en/2022/bericht/BMW-Group-SASB-Index-2021-en.pdf</t>
  </si>
  <si>
    <t>Code of Conduct</t>
  </si>
  <si>
    <t>https://www.bmwgroup.com/content/dam/grpw/websites/bmwgroup_com/company/downloads/en/2021/CCO_LCC_EN_December2020_external.pdf</t>
  </si>
  <si>
    <t>GRI Index</t>
  </si>
  <si>
    <t>https://www.bmwgroup.com/content/dam/grpw/websites/bmwgroup_com/ir/downloads/en/2022/bericht/BMW-Group-GRI-Index-2021-en.pdf</t>
  </si>
  <si>
    <t>Supplier Code of Conduct</t>
  </si>
  <si>
    <t>https://www.bmwgroup.com/content/dam/grpw/websites/bmwgroup_com/responsibility/downloads/en/2020/BMW_GROUP_Supplier_Sustainability_Policy_Version_2.0.pdf</t>
  </si>
  <si>
    <t>Human Rights Policy</t>
  </si>
  <si>
    <t>https://www.bmwgroup.com/content/dam/grpw/websites/bmwgroup_com/responsibility/downloads/en/2019/2019-BMW-Group-Code-on-human-rights.pdf</t>
  </si>
  <si>
    <t>BMW Group International Terms and Conditions for the Purchase of Production Materials and Automotive Components</t>
  </si>
  <si>
    <t>150a812c-228b-7ffc-323e-f576133c39ae (bmw.com)</t>
  </si>
  <si>
    <t>CDP questionnaire</t>
  </si>
  <si>
    <t>https://www.bmwgroup.com/content/dam/grpw/websites/bmwgroup_com/ir/downloads/en/2022/bericht/CDP-Questionaire-2021.pdf</t>
  </si>
  <si>
    <t>Stakeholder Engagement Policy</t>
  </si>
  <si>
    <t>https://www.bmwgroup.com/content/dam/grpw/websites/bmwgroup_com/responsibility/downloads/en/2021/BMW-Group-Stakeholder-Engagement-Policy-March-2021.pdf</t>
  </si>
  <si>
    <t>PERFORMING CORPORATE DUE DILIGENCE IN THE
SUPPLIER NETWORK.</t>
  </si>
  <si>
    <t>https://www.bmwgroup.com/content/dam/grpw/websites/bmwgroup_com/responsibility/downloads/de/2021/BMW%20Group%20Sorgfaltspflicht%20bei%20der%20Lieferantenauswahl_EN.pdf</t>
  </si>
  <si>
    <t>CSR Report - note: this is the latest report on the sustainability part of the website, it covers the period to 31 December 2020.</t>
  </si>
  <si>
    <t>https://www1.hkexnews.hk/listedco/listconews/sehk/2022/0329/2022032901676.pdf</t>
  </si>
  <si>
    <t xml:space="preserve">Annual Report: NB this is the latest annual report listed. There are "interim reports" for the following 2 years. </t>
  </si>
  <si>
    <t>https://www.bydglobal.com/sitesresources/common/tools/generic/web/viewer.html?file=%2Fsites%2FSatellite%2FBYD%20PDF%20Viewer%3Fblobcol%3Durldata%26blobheader%3Dapplication%252Fpdf%26blobkey%3Did%26blobtable%3DMungoBlobs%26blobwhere%3D1600575181909%26ssbinary%3Dtrue</t>
  </si>
  <si>
    <t>Not Found</t>
  </si>
  <si>
    <t>Responsible Sourcing Policies, Suppliers Codes of Conduct, Conflict Minerals report, HR policies</t>
  </si>
  <si>
    <t xml:space="preserve">Looks like it is a state owned corporation &amp; there aren't any reports. </t>
  </si>
  <si>
    <t>2022 TCFD Report</t>
  </si>
  <si>
    <t>https://corporate.ford.com/content/dam/corporate/us/en-us/documents/reports/tcfd-report.pdf</t>
  </si>
  <si>
    <t>https://corporate.ford.com/operations/governance-and-policies/supplier-code-of-conduct.html</t>
  </si>
  <si>
    <t>ESG Data Book: Integrated Sustainability and Financial Report</t>
  </si>
  <si>
    <t>https://corporate.ford.com/social-impact/sustainability.html</t>
  </si>
  <si>
    <t>Responsible Minerals Sourcing Policy</t>
  </si>
  <si>
    <t>https://corporate.ford.com/social-impact/sustainability/responsible-material-sourcing.html#:~:text=Ford%20is%20required%20to%20conduct,results%20annually%20to%20the%20SEC.&amp;text=Regulation%20(EU)%202017%2F821,High%20Risk%20Areas%20(CAHRAs).</t>
  </si>
  <si>
    <t>We Are Committed to Protecting Human
Rights and the Environment</t>
  </si>
  <si>
    <t>https://corporate.ford.com/content/dam/corporate/us/en-us/documents/social-impact/sustainability/additional-downloads/We_Are_Commited_to_Protecting_Human_Rights_and_the_Environment_policy_2021.pdf</t>
  </si>
  <si>
    <t>Human Rights Assessments</t>
  </si>
  <si>
    <t>https://corporate.ford.com/content/dam/corporate/us/en-us/documents/social-impact/sustainability/additional-downloads/human-rights.zip</t>
  </si>
  <si>
    <t>Product Sustainability Indexes</t>
  </si>
  <si>
    <t>https://corporate.ford.com/content/dam/corporate/us/en-us/documents/social-impact/sustainability/additional-downloads/product-sustainability.zip</t>
  </si>
  <si>
    <t>ESG Report</t>
  </si>
  <si>
    <t>https://www.gac-motor.com/static/en/model/about/2021_ESG_REPOT_OF_GAC_GROUP.pdf</t>
  </si>
  <si>
    <t>Geely Auto</t>
  </si>
  <si>
    <t>Annual Report</t>
  </si>
  <si>
    <t>http://geelyauto.com.hk/core/files/financial/en/2021-02.pdf</t>
  </si>
  <si>
    <t>Environmental, Social and Governance Report</t>
  </si>
  <si>
    <t>http://geelyauto.com.hk/core/files/corporate_governance/en/20220530_1e00175.pdf</t>
  </si>
  <si>
    <t>http://geelyauto.com.hk/core/files/corporate_governance/en/Code%20of%20Business%20Conduct.pdf</t>
  </si>
  <si>
    <t>http://geelyauto.com.hk/core/files/corporate_governance/en/Geely%20Supplier%20Code%20of%20Conduct.pdf</t>
  </si>
  <si>
    <t>Sustainable Finance Framework</t>
  </si>
  <si>
    <t>Not on list of documents but could be relevant (Feel free to delete)</t>
  </si>
  <si>
    <t>http://geelyauto.com.hk/core/files/corporate_governance/en/Sustainable%20Finance%20Framework.pdf</t>
  </si>
  <si>
    <t>Second Party Opinion on Sustainable Finance Framework</t>
  </si>
  <si>
    <t>http://geelyauto.com.hk/core/files/corporate_governance/en/Second%20Party%20Opinion%20on%20Sustainable%20Finance%20Framework.pdf</t>
  </si>
  <si>
    <t>10-K Filing</t>
  </si>
  <si>
    <t>https://investor.gm.com/static-files/6ac492ca-6a4f-462e-9de8-0e2a7d471327</t>
  </si>
  <si>
    <t>Sustainability Report</t>
  </si>
  <si>
    <t>https://www.gmsustainability.com/_pdf/resources-and-downloads/GM_2021_SR.pdf</t>
  </si>
  <si>
    <t>ESG Data Center</t>
  </si>
  <si>
    <t>https://www.gmsustainability.com/_pdf/resources-and-downloads/ESG_Data_Center.pdf</t>
  </si>
  <si>
    <t>TCFD Disclosure Response</t>
  </si>
  <si>
    <t>https://www.gmsustainability.com/tcfd.html</t>
  </si>
  <si>
    <t>https://investor.gm.com/static-files/265a1dc0-adc5-4d38-ab41-2c58e575692d</t>
  </si>
  <si>
    <t>https://www.gmsustainability.com/gri.html</t>
  </si>
  <si>
    <t>https://www.gmsustainability.com/_pdf/policies/GM_Supplier_Code_of_Conduct.pdf</t>
  </si>
  <si>
    <t>https://www.gmsustainability.com/_pdf/policies/GM_Global_Human_Rights_Policy.pdf</t>
  </si>
  <si>
    <t>Responsible Sourcing Policy</t>
  </si>
  <si>
    <t>https://www.gmsustainability.com/priorities/supporting-supplier-responsibility/responsible-sourcing.html</t>
  </si>
  <si>
    <t>Conflict Minerals Sourcing Policy</t>
  </si>
  <si>
    <t>https://www.gmsustainability.com/_pdf/policies/GM_Conflict_Minerals_Policy.pdf</t>
  </si>
  <si>
    <t>https://www.gmsustainability.com/_pdf/policies/GM_Responsible_Mineral_Sourcing_Policy.pdf</t>
  </si>
  <si>
    <t>SEC Conflict Minerals Report</t>
  </si>
  <si>
    <t>https://investor.gm.com/static-files/d4ab597b-78fd-48c1-bbe7-e3f3b735b734</t>
  </si>
  <si>
    <t>CDP Report</t>
  </si>
  <si>
    <t>https://www.gmsustainability.com/_pdf/cdp/Climate_Change_2021_Information_Request-General_Motors_Company.pdf</t>
  </si>
  <si>
    <t xml:space="preserve">Anti-Slavery and Human Trafficking Statement
</t>
  </si>
  <si>
    <t>https://www.gm.com/content/dam/company/archive/docs/legal/General_Motors_Company_Anti_Slavery_And_Human_Trafficking_Statement.pdf</t>
  </si>
  <si>
    <t xml:space="preserve">Hyundai - Kia Motors </t>
  </si>
  <si>
    <t>Conflict Minerals Report (Responsible Minerals Report)</t>
  </si>
  <si>
    <t>https://worldwide.kia.com/int/files/company/sr/about/E000022012602-en.pdf</t>
  </si>
  <si>
    <t>Hyundai Motors</t>
  </si>
  <si>
    <t>https://www.hyundai.com/content/hyundai/ww/data/csr/data/0000000050/attach/english/hmc-2022-sustainability-report-en.pdf</t>
  </si>
  <si>
    <t>https://www.hyundai.com/content/dam/hyundai/kr/ko/images/company-intro/sustain-manage/hyundai-ethics-charter-and-code-of-conduct-eng.pdf</t>
  </si>
  <si>
    <t>https://www.hyundaimotorgroup.com/sustainability/esgPolicy</t>
  </si>
  <si>
    <t>Human Rights Charter</t>
  </si>
  <si>
    <t>Note: there is an HR Policy and Charter, both available from the Hyundai website, but they don't include a publication date. The Charter seems to be the most recent.</t>
  </si>
  <si>
    <t>https://www.hyundai.com/content/dam/hyundai/ww/en/images/company/sustainability/about-sustainability/policy/hyundai-conflict-minerals-responsible-minerals-report-eng-2022.pdf</t>
  </si>
  <si>
    <t>https://www.hyundai.com/content/dam/hyundai/ww/en/images/company/csr/csr-materials/hmc-human-rights-policy-v2-eng.pdf</t>
  </si>
  <si>
    <t xml:space="preserve">Kia Motors </t>
  </si>
  <si>
    <t>https://worldwide.kia.com/int/files/company/sr/sustainability-report/sustainability-report-2022-int.pdf</t>
  </si>
  <si>
    <t>Doesn't exist</t>
  </si>
  <si>
    <t>Doesn't exist: "Since 2018, the English annual report has been replaced by the English sustainability report, known as 'MOVE'"</t>
  </si>
  <si>
    <t>https://www.kia.com/content/dam/kwcms/kme/global/en/assets/contents/about-kia/compliance/compliance-code-pdf/kia-kmeu-compliancecode.pdf</t>
  </si>
  <si>
    <t>https://worldwide.kia.com/int/files/company/sr/about/E000054667.pdf</t>
  </si>
  <si>
    <t>Conflict Minerals (Responsible Minerals) Policy</t>
  </si>
  <si>
    <t>https://worldwide.kia.com/int/files/company/sr/about/E000022012601-en.pdf</t>
  </si>
  <si>
    <t>Grievance Policy</t>
  </si>
  <si>
    <t>https://audit.hyundai.com/index.do</t>
  </si>
  <si>
    <t>Environmental Management Policy</t>
  </si>
  <si>
    <t>https://worldwide.kia.com/int/files/company/sr/about/policy-20220715-int.pdf</t>
  </si>
  <si>
    <t xml:space="preserve">Kia Motors - Hyundai </t>
  </si>
  <si>
    <t xml:space="preserve">Note: this is the most recent on the Kia page and is shared with Hyundai. But the SCoC on the Hyundai page is a standalone SCoC. </t>
  </si>
  <si>
    <t>https://worldwide.kia.com/int/files/company/sr/trust/E000054557.pdf</t>
  </si>
  <si>
    <t>https://group.mercedes-benz.com/documents/sustainability/other/mercedes-benz-sustainability-report-2021.pdf</t>
  </si>
  <si>
    <t>Responsible Sourcing Standards</t>
  </si>
  <si>
    <t>https://supplier.mercedes-benz.com/servlet/JiveServlet/download/2672-9-3352/V052022_Responsible+Sourcing+Standards_EN.pdf</t>
  </si>
  <si>
    <t>Daimler Integrity Code</t>
  </si>
  <si>
    <t>https://group.mercedes-benz.com/documents/company/compliance/daimler-integritycode.pdf</t>
  </si>
  <si>
    <t>Principles of Social Responsibility and Human Rights</t>
  </si>
  <si>
    <t>https://group.mercedes-benz.com/documents/sustainability/society/daimler-principles-of-social-responsibility-and-human-rights-en-20211124.pdf</t>
  </si>
  <si>
    <t>Climate Policy Report</t>
  </si>
  <si>
    <t>https://group.mercedes-benz.com/dokumente/investoren/berichte/geschaeftsberichte/mercedes-benz/mercedes-benz-ir-climate-policy-report-fy-2021.pdf</t>
  </si>
  <si>
    <t>TCFD Report</t>
  </si>
  <si>
    <t>https://group.mercedes-benz.com/dokumente/investoren/berichte/geschaeftsberichte/mercedes-benz/mercedes-benz-ir-tcfd-fy-2021.pdf</t>
  </si>
  <si>
    <t>Raw Materials Report</t>
  </si>
  <si>
    <t>https://group.mercedes-benz.com/dokumente/nachhaltigkeit/produktion/mercedes-benz-raw-materials-report.pdf</t>
  </si>
  <si>
    <t>Cobalt: Overview of smelters and refiners in our current supply chains</t>
  </si>
  <si>
    <t>https://group.mercedes-benz.com/documents/sustainability/other/daimler-ag-uebersicht-schmelzen-und-raffinerien-kobalt-453774-en.pdf</t>
  </si>
  <si>
    <t>https://www.mitsubishi-motors.com/en/sustainability/pdf/report-2021/sustainability2021.pdf?201214</t>
  </si>
  <si>
    <t>ESG Data</t>
  </si>
  <si>
    <t>https://www.mitsubishi-motors.com/en/sustainability/esg/</t>
  </si>
  <si>
    <t>Environmental Policy</t>
  </si>
  <si>
    <t>https://www.mitsubishi-motors.com/en/sustainability/pdf/report-2021/sustainability2021-environment-einitiatives.pdf?201214</t>
  </si>
  <si>
    <t>Green Procurement Guidelines</t>
  </si>
  <si>
    <t>https://www.mitsubishi-motors.com/en/sustainability/society/green_procurement/pdf/green_procurement_guidelines.pdf</t>
  </si>
  <si>
    <t>https://www.mitsubishi-motors.com/en/sustainability/society/supply_chain_management/pdf/supplier_CSR_guidelines.pdf</t>
  </si>
  <si>
    <t>https://www.mitsubishi-motors.com/en/sustainability/society/human_rights/pdf/human_rights_policy.pdf</t>
  </si>
  <si>
    <t>https://www.nissan-global.com/EN/SUSTAINABILITY/LIBRARY/SR/2022/ASSETS/PDF/SR22_E_All.pdf</t>
  </si>
  <si>
    <t>ESG Data Index</t>
  </si>
  <si>
    <t>https://www.nissan-global.com/EN/SUSTAINABILITY/LIBRARY/SR/2022/ASSETS/PDF/SR22_E_P192-223.pdf</t>
  </si>
  <si>
    <t>https://www.nissan-global.com/EN/SUSTAINABILITY/LIBRARY/HUMAN_RIGHTS/ASSETS/PDF/nissan_human_rights_policy_e.pdf</t>
  </si>
  <si>
    <t>Nissan Global Guidelines for Human Rights</t>
  </si>
  <si>
    <t>States that this should be read with the Nissan Human Rights Policy</t>
  </si>
  <si>
    <t>https://www.nissan-global.com/EN/SUSTAINABILITY/LIBRARY/HUMAN_RIGHTS_GUIDELINE/ASSETS/PDF/Nissan_Global_Guideline_On_Human_Rights_e.pdf</t>
  </si>
  <si>
    <t>Global Minerals Sourcing Policy Statement</t>
  </si>
  <si>
    <t>https://www.nissan-global.com/EN/DOCUMENT/PDF/SR/Minerals_Sourcing_Policy_e.pdf</t>
  </si>
  <si>
    <t>Nissan Green Purchasing Guidelines</t>
  </si>
  <si>
    <t>https://www.nissan-global.com/JP/SUSTAINABILITY/LIBRARY/GREEN_PURCHASING/ASSETS/PDF/Nissan_Green_Purchasing_Guildeline_2022_e.pdf</t>
  </si>
  <si>
    <t>Universal Registration Document (Annual Report)</t>
  </si>
  <si>
    <t>https://www.renaultgroup.com/en/finance-2/financial-information/documents-and-publications/</t>
  </si>
  <si>
    <t>Climate Report</t>
  </si>
  <si>
    <t>https://www.renaultgroup.com/wp-content/uploads/2021/04/220421_climate-report-renault-group_8mb.pdf</t>
  </si>
  <si>
    <t>Code of Ethics (Conduct)</t>
  </si>
  <si>
    <t>https://www.renaultgroup.com/wp-content/uploads/2022/04/english_anti-corruption-code-of-conduct.pdf</t>
  </si>
  <si>
    <t>Responsible Purchasing Commitment</t>
  </si>
  <si>
    <t>https://www.renaultgroup.com/en/our-commitments/for-a-shared-ethics/sustainable-purchasing/</t>
  </si>
  <si>
    <t>https://www.renaultgroup.com/wp-content/uploads/2019/03/groupe-renault-policy-eng.pdf</t>
  </si>
  <si>
    <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t>
  </si>
  <si>
    <t>2018 (most recent)</t>
  </si>
  <si>
    <t>Green Purchasing Guidelines</t>
  </si>
  <si>
    <t>https://www.renaultgroup.com/wp-content/uploads/2020/09/180629_groupe_renault_green_purchasing_en.pdf</t>
  </si>
  <si>
    <t>List of Cobalt refiners</t>
  </si>
  <si>
    <t>https://www.renaultgroup.com/wp-content/uploads/2020/06/renault_cobalt_supply_chain_mapping_.pdf</t>
  </si>
  <si>
    <t>Global Framework Agreement</t>
  </si>
  <si>
    <t>https://www.renaultgroup.com/wp-content/uploads/2020/06/global-agreement-nbop-en-v9.0.pdf</t>
  </si>
  <si>
    <t>Renault-Nissan</t>
  </si>
  <si>
    <t>Renault-Nissan Corporate Social Responsibility Guidelines for Suppliers</t>
  </si>
  <si>
    <t>https://www.nissan-global.com/EN/DOCUMENT/PDF/SR/CSR_Alliance_Guidelines.pdf</t>
  </si>
  <si>
    <t>Renault-Nissan Corproate Social Responsibility Guidelines for Suppliers: Supplementary Handbook for Nissan Suppliers</t>
  </si>
  <si>
    <t>States that this should be read with the 2015 Supplier Code of Conduct</t>
  </si>
  <si>
    <t>https://www.nissan-global.com/EN/SUSTAINABILITY/LIBRARY/SUPPLIERS_SH/ASSETS/PDF/CSR_Alliance_Guidelines_Supplementary-Handbook-e.pdf</t>
  </si>
  <si>
    <t>CSR Report</t>
  </si>
  <si>
    <t>https://www.stellantis.com/content/dam/stellantis-corporate/sustainability/csr-disclosure/stellantis/2021/Stellantis_2021_CSR_Report.pdf</t>
  </si>
  <si>
    <t>Vigilence Plan</t>
  </si>
  <si>
    <t>https://www.stellantis.com/content/dam/stellantis-corporate/sustainability/csr-disclosure/stellantis/2021/Stellantis_2021_Vigilance_Plan.pdf</t>
  </si>
  <si>
    <t>SASB Transportation Index</t>
  </si>
  <si>
    <t>https://www.stellantis.com/content/dam/stellantis-corporate/sustainability/csr-disclosure/stellantis/2021/Stellantis_2021_SASB.pdf</t>
  </si>
  <si>
    <t>Smelter List</t>
  </si>
  <si>
    <t>https://www.stellantis.com/content/dam/stellantis-corporate/sustainability/responsible-purchasing-practices/CO_LI_REFINERS_Sept_2022.pdf</t>
  </si>
  <si>
    <t xml:space="preserve">Global Responsible Purchasing Guidelines
</t>
  </si>
  <si>
    <t>https://www.stellantis.com/content/dam/stellantis-corporate/group/governance/corporate-regulations/GLOBAL_RESPONSIBLE_PURCHASING_GUIDELINES_8DEC2021.pdf</t>
  </si>
  <si>
    <t>https://www.stellantis.com/content/dam/stellantis-corporate/group/governance/code-of-conduct/Stellantis_CoC_EN.pdf</t>
  </si>
  <si>
    <r>
      <t xml:space="preserve">CDP report - they didn't report: </t>
    </r>
    <r>
      <rPr>
        <u/>
        <sz val="11"/>
        <color rgb="FF1155CC"/>
        <rFont val="Calibri"/>
        <family val="2"/>
      </rPr>
      <t>https://www.cdp.net/en/responses?utf8=%E2%9C%93&amp;queries%5Bname%5D=stellantis</t>
    </r>
  </si>
  <si>
    <t>Business Code of Ethics</t>
  </si>
  <si>
    <t>https://www.tesla.com/sites/default/files/about/legal/2020-conflict-minerals-report.pdf?202105</t>
  </si>
  <si>
    <t>https://www.tesla.com/sites/default/files/about/legal/tesla-supplier-code-of-conduct.pdf</t>
  </si>
  <si>
    <t>Impact Report</t>
  </si>
  <si>
    <t>https://www.tesla.com/ns_videos/2021-tesla-impact-report.pdf</t>
  </si>
  <si>
    <t>Responsible Sourcing Policies (note, this includes the human rights policy etc)</t>
  </si>
  <si>
    <t>https://www.tesla.com/en_au/legal/additional-resources#responsible-sourcing-policies</t>
  </si>
  <si>
    <t>Reports not found</t>
  </si>
  <si>
    <t>Corporate Governance Report</t>
  </si>
  <si>
    <t>https://global.toyota/pages/global_toyota/ir/library/corporate-governance/corporate_governance_reports_e.pdf</t>
  </si>
  <si>
    <t>Sustainability Data Book</t>
  </si>
  <si>
    <t>https://global.toyota/pages/global_toyota/sustainability/report/sdb/sdb22_en.pdf</t>
  </si>
  <si>
    <t>Integrated Report</t>
  </si>
  <si>
    <t>https://global.toyota/pages/global_toyota/ir/library/annual/2021_001_integrated_en.pdf</t>
  </si>
  <si>
    <t>GRI Content Index</t>
  </si>
  <si>
    <t>https://www.toyota.com/usa/environmentreport/gri-index</t>
  </si>
  <si>
    <t>https://global.toyota/pages/global_toyota/company/vision-and-philosophy/code_of_conduct_001_en.pdf</t>
  </si>
  <si>
    <t>Supplier Sustainability Guidelines</t>
  </si>
  <si>
    <t>https://global.toyota/pages/global_toyota/sustainability/esg/supplier_csr_en.pdf</t>
  </si>
  <si>
    <t>https://global.toyota/pages/global_toyota/sustainability/esg/social/human_rights_policy_en.pdf</t>
  </si>
  <si>
    <t>https://global.toyota/pages/global_toyota/sustainability/esg/mineral_sourcing_en.pdf</t>
  </si>
  <si>
    <t>https://global.toyota/pages/global_toyota/ir/library/sec/form_sd_202205_final.pdf</t>
  </si>
  <si>
    <t>https://global.toyota/pages/global_toyota/sustainability/esg/toyota_green_purchasing_guidelines_en.pdf</t>
  </si>
  <si>
    <t>Volvo Car Group</t>
  </si>
  <si>
    <t>https://www.volvocars.com/images/v/-/media/market-assets/intl/applications/dotcom/pdf/ethical-business/our_code_how_we_act.pdf</t>
  </si>
  <si>
    <t>Annual and Sustainability Report</t>
  </si>
  <si>
    <t>https://vp272.alertir.com/afw/files/press/volvocar/202204044874-1.pdf</t>
  </si>
  <si>
    <t>Code of Conduct for Business Partners</t>
  </si>
  <si>
    <t>https://www.volvocars.com/images/v/-/media/market-assets/intl/applications/dotcom/pdf/suppliers/codeofconduct_for_business_partners_en_2022_digital_a4.pdf</t>
  </si>
  <si>
    <t>Position on Responsible Sourcing</t>
  </si>
  <si>
    <t>https://www.volvocars.com/images/v/-/media/project/contentplatform/data/media/sustainability/procurement_position_on_metal_and_mineral_sourcing_sign_2018.pdf</t>
  </si>
  <si>
    <t>Volvo Group [TRUCKS]</t>
  </si>
  <si>
    <t>Annual &amp; Sustainability Report</t>
  </si>
  <si>
    <t>https://www.volvogroup.com/content/dam/volvo-group/markets/master/investors/reports-and-presentations/annual-reports/annual-and-sustainability-report-2021.pdf</t>
  </si>
  <si>
    <t>https://www.volvogroup.com/content/dam/volvo/volvo-group/markets/global/en-en/about-us/our-values/code-of-conduct-and-other-policies/Code-of-Conduct-EN-new.pdf</t>
  </si>
  <si>
    <t>https://www.volvogroup.com/content/dam/volvo-group/markets/master/investors/reports-and-presentations/annual-reports/Volvo-Group-GRI-Index-2020.pdf</t>
  </si>
  <si>
    <t>https://www.volvogroup.com/content/dam/volvo-group/markets/master/suppliers/our-supplier-requirements/Code-of-conduct.pdf</t>
  </si>
  <si>
    <t>https://www.volvogroup.com/content/dam/volvo-group/markets/master/about-us/company-values/code-of-conduct-other-policies/Human_rights_policy.pdf</t>
  </si>
  <si>
    <t>https://www.volvogroup.com/content/dam/volvo-group/markets/master/suppliers/our-supplier-requirements/material-and-substances-composition-reporting-in-imds/Substance-Tracking-Manual-v2.pdf</t>
  </si>
  <si>
    <t>Global Battery Alliance Guiding Principles</t>
  </si>
  <si>
    <t>https://www.globalbattery.org/media/publications/gba-10-guiding-principles.pdf</t>
  </si>
  <si>
    <t xml:space="preserve">VW </t>
  </si>
  <si>
    <t>https://www.volkswagen.co.uk/en/compliance-and-integrity/code-of-conduct.html</t>
  </si>
  <si>
    <t>https://www.volkswagenag.com/presence/nachhaltigkeit/documents/sustainability-report/2021/Nonfinancial_Report_2021_e.pdf</t>
  </si>
  <si>
    <t>Responsible Raw Materials Report</t>
  </si>
  <si>
    <t>https://www.volkswagenag.com/en/sustainability/reporting-and-esg-performance/sustainability-report.html</t>
  </si>
  <si>
    <t>Declaration by the Volkswagen Group on social rights, industrial relations and business and human rights</t>
  </si>
  <si>
    <t>https://www.volkswagenag.com/presence/nachhaltigkeit/documents/policy-intern/201209-sozialcharta_en.pdf</t>
  </si>
  <si>
    <t>https://www.vwgroupsupply.com/one-kbp-pub/media/shared_media/documents_1/nachhaltigkeit/brochure__volkswagen_group_requirements_regarding_sustainability_in_its_relationships_with_business_partners__code_of_conduct_fo/2019_coc_geschaeftspartner_final.pdf</t>
  </si>
  <si>
    <r>
      <t xml:space="preserve">Influence Map Performance Band: </t>
    </r>
    <r>
      <rPr>
        <u/>
        <sz val="11"/>
        <color rgb="FF1155CC"/>
        <rFont val="Calibri"/>
        <family val="2"/>
      </rPr>
      <t>https://automotive.influencemap.org/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</si>
</sst>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57">
    <font>
      <sz val="11"/>
      <color theme="1"/>
      <name val="Calibri"/>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sz val="11"/>
      <color rgb="FF000000"/>
      <name val="Calibri"/>
      <family val="2"/>
    </font>
    <font>
      <sz val="8"/>
      <color theme="1"/>
      <name val="Calibri"/>
      <family val="2"/>
      <scheme val="minor"/>
    </font>
    <font>
      <u/>
      <sz val="8"/>
      <color rgb="FF0000FF"/>
      <name val="Calibri"/>
      <family val="2"/>
    </font>
    <font>
      <sz val="11"/>
      <color theme="1"/>
      <name val="Calibri"/>
      <family val="2"/>
    </font>
    <font>
      <b/>
      <sz val="11"/>
      <color theme="1"/>
      <name val="Calibri"/>
      <family val="2"/>
    </font>
    <font>
      <b/>
      <sz val="12"/>
      <color theme="1"/>
      <name val="Calibri"/>
      <family val="2"/>
      <scheme val="minor"/>
    </font>
    <font>
      <b/>
      <sz val="11"/>
      <color rgb="FF000000"/>
      <name val="Calibri"/>
      <family val="2"/>
    </font>
    <font>
      <u/>
      <sz val="11"/>
      <color rgb="FF0000FF"/>
      <name val="Calibri"/>
      <family val="2"/>
    </font>
    <font>
      <b/>
      <sz val="12"/>
      <color rgb="FF000000"/>
      <name val="Calibri"/>
      <family val="2"/>
    </font>
    <font>
      <b/>
      <sz val="10"/>
      <color rgb="FF000000"/>
      <name val="Calibri"/>
      <family val="2"/>
    </font>
    <font>
      <sz val="10"/>
      <color rgb="FF000000"/>
      <name val="Calibri"/>
      <family val="2"/>
    </font>
    <font>
      <sz val="10"/>
      <color theme="1"/>
      <name val="Calibri"/>
      <family val="2"/>
    </font>
    <font>
      <b/>
      <sz val="11"/>
      <color theme="1"/>
      <name val="Calibri"/>
      <family val="2"/>
    </font>
    <font>
      <u/>
      <sz val="11"/>
      <color rgb="FF0000FF"/>
      <name val="Calibri"/>
      <family val="2"/>
    </font>
    <font>
      <sz val="11"/>
      <color theme="1"/>
      <name val="Calibri"/>
      <family val="2"/>
    </font>
    <font>
      <b/>
      <sz val="10"/>
      <color theme="1"/>
      <name val="Calibri"/>
      <family val="2"/>
    </font>
    <font>
      <b/>
      <sz val="11"/>
      <color rgb="FF000000"/>
      <name val="Docs-Calibri"/>
    </font>
    <font>
      <sz val="10"/>
      <color theme="1"/>
      <name val="Calibri"/>
      <family val="2"/>
      <scheme val="minor"/>
    </font>
    <font>
      <u/>
      <sz val="11"/>
      <color rgb="FF0000FF"/>
      <name val="Calibri"/>
      <family val="2"/>
    </font>
    <font>
      <u/>
      <sz val="11"/>
      <color rgb="FF0000FF"/>
      <name val="Calibri"/>
      <family val="2"/>
    </font>
    <font>
      <u/>
      <sz val="11"/>
      <color rgb="FF0000FF"/>
      <name val="Calibri"/>
      <family val="2"/>
    </font>
    <font>
      <u/>
      <sz val="11"/>
      <color rgb="FF0563C1"/>
      <name val="Calibri"/>
      <family val="2"/>
    </font>
    <font>
      <u/>
      <sz val="11"/>
      <color rgb="FF0000FF"/>
      <name val="Calibri"/>
      <family val="2"/>
    </font>
    <font>
      <i/>
      <sz val="11"/>
      <color theme="1"/>
      <name val="Calibri"/>
      <family val="2"/>
      <scheme val="minor"/>
    </font>
    <font>
      <sz val="11"/>
      <color rgb="FF000000"/>
      <name val="Calibri"/>
      <family val="2"/>
      <scheme val="minor"/>
    </font>
    <font>
      <u/>
      <sz val="11"/>
      <color rgb="FF0000FF"/>
      <name val="Calibri"/>
      <family val="2"/>
    </font>
    <font>
      <u/>
      <sz val="11"/>
      <color rgb="FF0563C1"/>
      <name val="Calibri"/>
      <family val="2"/>
      <scheme val="minor"/>
    </font>
    <font>
      <b/>
      <sz val="16"/>
      <color theme="1"/>
      <name val="Calibri"/>
      <family val="2"/>
    </font>
    <font>
      <i/>
      <sz val="12"/>
      <color theme="1"/>
      <name val="Calibri"/>
      <family val="2"/>
    </font>
    <font>
      <b/>
      <sz val="12"/>
      <color theme="1"/>
      <name val="Calibri"/>
      <family val="2"/>
    </font>
    <font>
      <sz val="12"/>
      <color theme="1"/>
      <name val="Calibri"/>
      <family val="2"/>
    </font>
    <font>
      <b/>
      <sz val="14"/>
      <color theme="1"/>
      <name val="Calibri"/>
      <family val="2"/>
    </font>
    <font>
      <b/>
      <u/>
      <sz val="12"/>
      <color rgb="FF1155CC"/>
      <name val="Calibri"/>
      <family val="2"/>
    </font>
    <font>
      <b/>
      <sz val="12"/>
      <color rgb="FF1155CC"/>
      <name val="Calibri"/>
      <family val="2"/>
    </font>
    <font>
      <sz val="12"/>
      <name val="Calibri"/>
      <family val="2"/>
    </font>
    <font>
      <u/>
      <sz val="12"/>
      <color rgb="FF1155CC"/>
      <name val="Calibri"/>
      <family val="2"/>
    </font>
    <font>
      <b/>
      <sz val="12"/>
      <name val="Calibri"/>
      <family val="2"/>
    </font>
    <font>
      <sz val="8"/>
      <name val="Calibri"/>
      <family val="2"/>
    </font>
    <font>
      <u/>
      <sz val="8"/>
      <color rgb="FF1155CC"/>
      <name val="Calibri"/>
      <family val="2"/>
    </font>
    <font>
      <u/>
      <sz val="11"/>
      <color rgb="FF1155CC"/>
      <name val="Calibri"/>
      <family val="2"/>
    </font>
    <font>
      <b/>
      <sz val="10"/>
      <color rgb="FF000000"/>
      <name val="Calibri, Arial"/>
    </font>
    <font>
      <sz val="10"/>
      <color rgb="FF000000"/>
      <name val="Calibri, Arial"/>
    </font>
    <font>
      <sz val="11"/>
      <name val="Calibri, Arial"/>
    </font>
    <font>
      <u/>
      <sz val="11"/>
      <color rgb="FF1155CC"/>
      <name val="Calibri, Arial"/>
    </font>
    <font>
      <i/>
      <sz val="10"/>
      <color theme="1"/>
      <name val="Calibri"/>
      <family val="2"/>
    </font>
  </fonts>
  <fills count="19">
    <fill>
      <patternFill patternType="none"/>
    </fill>
    <fill>
      <patternFill patternType="gray125"/>
    </fill>
    <fill>
      <patternFill patternType="solid">
        <fgColor rgb="FFF46524"/>
        <bgColor rgb="FFF46524"/>
      </patternFill>
    </fill>
    <fill>
      <patternFill patternType="solid">
        <fgColor rgb="FFFF9900"/>
        <bgColor rgb="FFFF9900"/>
      </patternFill>
    </fill>
    <fill>
      <patternFill patternType="solid">
        <fgColor rgb="FFFFFFFF"/>
        <bgColor rgb="FFFFFFFF"/>
      </patternFill>
    </fill>
    <fill>
      <patternFill patternType="solid">
        <fgColor rgb="FFFFE6DD"/>
        <bgColor rgb="FFFFE6DD"/>
      </patternFill>
    </fill>
    <fill>
      <patternFill patternType="solid">
        <fgColor rgb="FFC9DAF8"/>
        <bgColor rgb="FFC9DAF8"/>
      </patternFill>
    </fill>
    <fill>
      <patternFill patternType="solid">
        <fgColor rgb="FFFCE5CD"/>
        <bgColor rgb="FFFCE5CD"/>
      </patternFill>
    </fill>
    <fill>
      <patternFill patternType="solid">
        <fgColor rgb="FFF9CB9C"/>
        <bgColor rgb="FFF9CB9C"/>
      </patternFill>
    </fill>
    <fill>
      <patternFill patternType="solid">
        <fgColor rgb="FFFBE4D5"/>
        <bgColor rgb="FFFBE4D5"/>
      </patternFill>
    </fill>
    <fill>
      <patternFill patternType="solid">
        <fgColor rgb="FFE2EFDA"/>
        <bgColor rgb="FFE2EFDA"/>
      </patternFill>
    </fill>
    <fill>
      <patternFill patternType="solid">
        <fgColor rgb="FFE2EFD9"/>
        <bgColor rgb="FFE2EFD9"/>
      </patternFill>
    </fill>
    <fill>
      <patternFill patternType="solid">
        <fgColor rgb="FFD9E2F3"/>
        <bgColor rgb="FFD9E2F3"/>
      </patternFill>
    </fill>
    <fill>
      <patternFill patternType="solid">
        <fgColor rgb="FFD9E1F2"/>
        <bgColor rgb="FFD9E1F2"/>
      </patternFill>
    </fill>
    <fill>
      <patternFill patternType="solid">
        <fgColor rgb="FFDDEBF7"/>
        <bgColor rgb="FFDDEBF7"/>
      </patternFill>
    </fill>
    <fill>
      <patternFill patternType="solid">
        <fgColor rgb="FFDEEAF6"/>
        <bgColor rgb="FFDEEAF6"/>
      </patternFill>
    </fill>
    <fill>
      <patternFill patternType="solid">
        <fgColor rgb="FFFFF2CC"/>
        <bgColor rgb="FFFFF2CC"/>
      </patternFill>
    </fill>
    <fill>
      <patternFill patternType="solid">
        <fgColor rgb="FFFFFF00"/>
        <bgColor rgb="FFFFFF00"/>
      </patternFill>
    </fill>
    <fill>
      <patternFill patternType="solid">
        <fgColor rgb="FFFEF2CB"/>
        <bgColor rgb="FFFEF2CB"/>
      </patternFill>
    </fill>
  </fills>
  <borders count="73">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ck">
        <color rgb="FFFF9900"/>
      </left>
      <right/>
      <top style="thick">
        <color rgb="FFFF9900"/>
      </top>
      <bottom/>
      <diagonal/>
    </border>
    <border>
      <left/>
      <right/>
      <top style="thick">
        <color rgb="FFFF9900"/>
      </top>
      <bottom/>
      <diagonal/>
    </border>
    <border>
      <left/>
      <right style="thick">
        <color rgb="FFFF9900"/>
      </right>
      <top style="thick">
        <color rgb="FFFF9900"/>
      </top>
      <bottom/>
      <diagonal/>
    </border>
    <border>
      <left style="thick">
        <color rgb="FFFF9900"/>
      </left>
      <right/>
      <top/>
      <bottom style="thick">
        <color rgb="FFFF9900"/>
      </bottom>
      <diagonal/>
    </border>
    <border>
      <left/>
      <right/>
      <top/>
      <bottom style="thick">
        <color rgb="FFFF9900"/>
      </bottom>
      <diagonal/>
    </border>
    <border>
      <left/>
      <right style="thick">
        <color rgb="FFFF9900"/>
      </right>
      <top/>
      <bottom style="thick">
        <color rgb="FFFF9900"/>
      </bottom>
      <diagonal/>
    </border>
    <border>
      <left style="thin">
        <color rgb="FFFFFFFF"/>
      </left>
      <right style="thin">
        <color rgb="FFFFFFFF"/>
      </right>
      <top/>
      <bottom/>
      <diagonal/>
    </border>
    <border>
      <left style="thick">
        <color rgb="FFF6B26B"/>
      </left>
      <right/>
      <top style="thick">
        <color rgb="FFF6B26B"/>
      </top>
      <bottom/>
      <diagonal/>
    </border>
    <border>
      <left/>
      <right/>
      <top style="thick">
        <color rgb="FFF6B26B"/>
      </top>
      <bottom/>
      <diagonal/>
    </border>
    <border>
      <left/>
      <right style="thick">
        <color rgb="FFF6B26B"/>
      </right>
      <top style="thick">
        <color rgb="FFF6B26B"/>
      </top>
      <bottom/>
      <diagonal/>
    </border>
    <border>
      <left style="thick">
        <color rgb="FFF6B26B"/>
      </left>
      <right/>
      <top/>
      <bottom style="thin">
        <color rgb="FFFFFFFF"/>
      </bottom>
      <diagonal/>
    </border>
    <border>
      <left/>
      <right style="thick">
        <color rgb="FFF6B26B"/>
      </right>
      <top/>
      <bottom style="thin">
        <color rgb="FFFFFFFF"/>
      </bottom>
      <diagonal/>
    </border>
    <border>
      <left style="thick">
        <color rgb="FFF6B26B"/>
      </left>
      <right/>
      <top style="thin">
        <color rgb="FFFFFFFF"/>
      </top>
      <bottom/>
      <diagonal/>
    </border>
    <border>
      <left/>
      <right style="thick">
        <color rgb="FFF6B26B"/>
      </right>
      <top style="thin">
        <color rgb="FFFFFFFF"/>
      </top>
      <bottom/>
      <diagonal/>
    </border>
    <border>
      <left style="thick">
        <color rgb="FFF6B26B"/>
      </left>
      <right/>
      <top/>
      <bottom style="thick">
        <color rgb="FFF6B26B"/>
      </bottom>
      <diagonal/>
    </border>
    <border>
      <left/>
      <right/>
      <top/>
      <bottom style="thick">
        <color rgb="FFF6B26B"/>
      </bottom>
      <diagonal/>
    </border>
    <border>
      <left/>
      <right style="thick">
        <color rgb="FFF6B26B"/>
      </right>
      <top/>
      <bottom style="thick">
        <color rgb="FFF6B26B"/>
      </bottom>
      <diagonal/>
    </border>
    <border>
      <left style="thick">
        <color rgb="FF6D9EEB"/>
      </left>
      <right/>
      <top style="thick">
        <color rgb="FF6D9EEB"/>
      </top>
      <bottom/>
      <diagonal/>
    </border>
    <border>
      <left/>
      <right/>
      <top style="thick">
        <color rgb="FF6D9EEB"/>
      </top>
      <bottom/>
      <diagonal/>
    </border>
    <border>
      <left/>
      <right style="thick">
        <color rgb="FF6D9EEB"/>
      </right>
      <top style="thick">
        <color rgb="FF6D9EEB"/>
      </top>
      <bottom/>
      <diagonal/>
    </border>
    <border>
      <left style="thick">
        <color rgb="FF6D9EEB"/>
      </left>
      <right/>
      <top/>
      <bottom style="thin">
        <color rgb="FFFFFFFF"/>
      </bottom>
      <diagonal/>
    </border>
    <border>
      <left/>
      <right style="thick">
        <color rgb="FF6D9EEB"/>
      </right>
      <top/>
      <bottom style="thin">
        <color rgb="FFFFFFFF"/>
      </bottom>
      <diagonal/>
    </border>
    <border>
      <left style="thick">
        <color rgb="FF6D9EEB"/>
      </left>
      <right/>
      <top style="thin">
        <color rgb="FFFFFFFF"/>
      </top>
      <bottom/>
      <diagonal/>
    </border>
    <border>
      <left/>
      <right style="thick">
        <color rgb="FF6D9EEB"/>
      </right>
      <top style="thin">
        <color rgb="FFFFFFFF"/>
      </top>
      <bottom/>
      <diagonal/>
    </border>
    <border>
      <left style="thick">
        <color rgb="FF6D9EEB"/>
      </left>
      <right/>
      <top/>
      <bottom style="thick">
        <color rgb="FF6D9EEB"/>
      </bottom>
      <diagonal/>
    </border>
    <border>
      <left/>
      <right/>
      <top/>
      <bottom style="thick">
        <color rgb="FF6D9EEB"/>
      </bottom>
      <diagonal/>
    </border>
    <border>
      <left/>
      <right style="thick">
        <color rgb="FF6D9EEB"/>
      </right>
      <top/>
      <bottom style="thick">
        <color rgb="FF6D9EEB"/>
      </bottom>
      <diagonal/>
    </border>
    <border>
      <left style="thick">
        <color rgb="FFC27BA0"/>
      </left>
      <right/>
      <top style="thick">
        <color rgb="FFC27BA0"/>
      </top>
      <bottom/>
      <diagonal/>
    </border>
    <border>
      <left/>
      <right/>
      <top style="thick">
        <color rgb="FFC27BA0"/>
      </top>
      <bottom/>
      <diagonal/>
    </border>
    <border>
      <left/>
      <right style="thick">
        <color rgb="FFC27BA0"/>
      </right>
      <top style="thick">
        <color rgb="FFC27BA0"/>
      </top>
      <bottom/>
      <diagonal/>
    </border>
    <border>
      <left style="thick">
        <color rgb="FFC27BA0"/>
      </left>
      <right/>
      <top/>
      <bottom style="thin">
        <color rgb="FFFFFFFF"/>
      </bottom>
      <diagonal/>
    </border>
    <border>
      <left/>
      <right style="thick">
        <color rgb="FFC27BA0"/>
      </right>
      <top/>
      <bottom style="thin">
        <color rgb="FFFFFFFF"/>
      </bottom>
      <diagonal/>
    </border>
    <border>
      <left style="thick">
        <color rgb="FFC27BA0"/>
      </left>
      <right/>
      <top style="thin">
        <color rgb="FFFFFFFF"/>
      </top>
      <bottom/>
      <diagonal/>
    </border>
    <border>
      <left/>
      <right style="thick">
        <color rgb="FFC27BA0"/>
      </right>
      <top style="thin">
        <color rgb="FFFFFFFF"/>
      </top>
      <bottom/>
      <diagonal/>
    </border>
    <border>
      <left style="thick">
        <color rgb="FFC27BA0"/>
      </left>
      <right/>
      <top/>
      <bottom style="thick">
        <color rgb="FFC27BA0"/>
      </bottom>
      <diagonal/>
    </border>
    <border>
      <left/>
      <right/>
      <top/>
      <bottom style="thick">
        <color rgb="FFC27BA0"/>
      </bottom>
      <diagonal/>
    </border>
    <border>
      <left/>
      <right style="thick">
        <color rgb="FFC27BA0"/>
      </right>
      <top/>
      <bottom style="thick">
        <color rgb="FFC27BA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bottom style="thick">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241">
    <xf numFmtId="0" fontId="0" fillId="0" borderId="0" xfId="0"/>
    <xf numFmtId="0" fontId="1" fillId="0" borderId="0" xfId="0" applyFont="1"/>
    <xf numFmtId="0" fontId="2" fillId="0" borderId="0" xfId="0" applyFont="1" applyAlignment="1">
      <alignment vertical="top" wrapText="1"/>
    </xf>
    <xf numFmtId="0" fontId="2" fillId="0" borderId="0" xfId="0" applyFont="1" applyAlignment="1">
      <alignment vertical="top"/>
    </xf>
    <xf numFmtId="0" fontId="3" fillId="0" borderId="7" xfId="0" applyFont="1" applyBorder="1" applyAlignment="1">
      <alignment vertical="top"/>
    </xf>
    <xf numFmtId="0" fontId="3" fillId="0" borderId="14" xfId="0" applyFont="1" applyBorder="1" applyAlignment="1">
      <alignment vertical="top"/>
    </xf>
    <xf numFmtId="0" fontId="1" fillId="0" borderId="14" xfId="0" applyFont="1" applyBorder="1"/>
    <xf numFmtId="0" fontId="3" fillId="0" borderId="0" xfId="0" applyFont="1" applyAlignment="1">
      <alignment vertical="top"/>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2" fillId="3" borderId="0" xfId="0" applyFont="1" applyFill="1" applyAlignment="1">
      <alignment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9" fontId="2" fillId="4" borderId="52" xfId="0"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9" fontId="2" fillId="4" borderId="53" xfId="0" applyNumberFormat="1" applyFont="1" applyFill="1" applyBorder="1" applyAlignment="1">
      <alignment horizontal="center" vertical="center" wrapText="1"/>
    </xf>
    <xf numFmtId="9" fontId="2" fillId="4" borderId="54" xfId="0" applyNumberFormat="1" applyFont="1" applyFill="1" applyBorder="1" applyAlignment="1">
      <alignment horizontal="center" vertical="center" wrapText="1"/>
    </xf>
    <xf numFmtId="9" fontId="2" fillId="4" borderId="55" xfId="0" applyNumberFormat="1" applyFont="1" applyFill="1" applyBorder="1" applyAlignment="1">
      <alignment horizontal="center" vertical="center" wrapText="1"/>
    </xf>
    <xf numFmtId="3" fontId="1" fillId="0" borderId="56" xfId="0" applyNumberFormat="1" applyFont="1" applyBorder="1" applyAlignment="1">
      <alignment horizontal="center" vertical="center" wrapText="1"/>
    </xf>
    <xf numFmtId="9" fontId="2" fillId="5" borderId="52" xfId="0" applyNumberFormat="1" applyFont="1" applyFill="1" applyBorder="1" applyAlignment="1">
      <alignment horizontal="center" vertical="center" wrapText="1"/>
    </xf>
    <xf numFmtId="9" fontId="2" fillId="5" borderId="53" xfId="0" applyNumberFormat="1" applyFont="1" applyFill="1" applyBorder="1" applyAlignment="1">
      <alignment horizontal="center" vertical="center" wrapText="1"/>
    </xf>
    <xf numFmtId="9" fontId="2" fillId="5" borderId="54" xfId="0" applyNumberFormat="1" applyFont="1" applyFill="1" applyBorder="1" applyAlignment="1">
      <alignment horizontal="center" vertical="center" wrapText="1"/>
    </xf>
    <xf numFmtId="9" fontId="2" fillId="5" borderId="55" xfId="0" applyNumberFormat="1" applyFont="1" applyFill="1" applyBorder="1" applyAlignment="1">
      <alignment horizontal="center" vertical="center" wrapText="1"/>
    </xf>
    <xf numFmtId="3" fontId="12" fillId="0" borderId="56" xfId="0" applyNumberFormat="1" applyFont="1" applyBorder="1" applyAlignment="1">
      <alignment horizontal="center" vertical="center" wrapText="1"/>
    </xf>
    <xf numFmtId="9" fontId="2" fillId="5" borderId="57" xfId="0" applyNumberFormat="1" applyFont="1" applyFill="1" applyBorder="1" applyAlignment="1">
      <alignment horizontal="center" vertical="center" wrapText="1"/>
    </xf>
    <xf numFmtId="9" fontId="2" fillId="5" borderId="58" xfId="0" applyNumberFormat="1" applyFont="1" applyFill="1" applyBorder="1" applyAlignment="1">
      <alignment horizontal="center" vertical="center" wrapText="1"/>
    </xf>
    <xf numFmtId="9" fontId="2" fillId="5" borderId="59" xfId="0" applyNumberFormat="1" applyFont="1" applyFill="1" applyBorder="1" applyAlignment="1">
      <alignment horizontal="center" vertical="center" wrapText="1"/>
    </xf>
    <xf numFmtId="9" fontId="2" fillId="5" borderId="60" xfId="0" applyNumberFormat="1" applyFont="1" applyFill="1" applyBorder="1" applyAlignment="1">
      <alignment horizontal="center" vertical="center" wrapText="1"/>
    </xf>
    <xf numFmtId="3" fontId="1" fillId="0" borderId="61" xfId="0" applyNumberFormat="1" applyFont="1" applyBorder="1" applyAlignment="1">
      <alignment horizontal="center" vertical="center" wrapText="1"/>
    </xf>
    <xf numFmtId="0" fontId="13" fillId="0" borderId="0" xfId="0" applyFont="1" applyAlignment="1">
      <alignment vertical="center" wrapText="1"/>
    </xf>
    <xf numFmtId="0" fontId="15" fillId="6" borderId="0" xfId="0" applyFont="1" applyFill="1"/>
    <xf numFmtId="0" fontId="15" fillId="0" borderId="0" xfId="0" applyFont="1"/>
    <xf numFmtId="0" fontId="15" fillId="0" borderId="62" xfId="0" applyFont="1" applyBorder="1"/>
    <xf numFmtId="9" fontId="15" fillId="0" borderId="63" xfId="0" applyNumberFormat="1" applyFont="1" applyBorder="1"/>
    <xf numFmtId="9" fontId="16" fillId="0" borderId="64" xfId="0" applyNumberFormat="1" applyFont="1" applyBorder="1" applyAlignment="1">
      <alignment horizontal="right" wrapText="1"/>
    </xf>
    <xf numFmtId="9" fontId="15" fillId="0" borderId="64" xfId="0" applyNumberFormat="1" applyFont="1" applyBorder="1"/>
    <xf numFmtId="0" fontId="15" fillId="0" borderId="63" xfId="0" applyFont="1" applyBorder="1"/>
    <xf numFmtId="164" fontId="16" fillId="0" borderId="64" xfId="0" applyNumberFormat="1" applyFont="1" applyBorder="1" applyAlignment="1">
      <alignment horizontal="right" wrapText="1"/>
    </xf>
    <xf numFmtId="9" fontId="15" fillId="0" borderId="0" xfId="0" applyNumberFormat="1" applyFont="1"/>
    <xf numFmtId="0" fontId="17" fillId="0" borderId="54" xfId="0" applyFont="1" applyBorder="1" applyAlignment="1">
      <alignment vertical="top" wrapText="1"/>
    </xf>
    <xf numFmtId="0" fontId="2" fillId="0" borderId="54" xfId="0" applyFont="1" applyBorder="1" applyAlignment="1">
      <alignment vertical="top" wrapText="1"/>
    </xf>
    <xf numFmtId="0" fontId="1" fillId="0" borderId="54" xfId="0" applyFont="1" applyBorder="1" applyAlignment="1">
      <alignment vertical="top" wrapText="1"/>
    </xf>
    <xf numFmtId="0" fontId="16" fillId="0" borderId="54" xfId="0" applyFont="1" applyBorder="1" applyAlignment="1">
      <alignment vertical="top" wrapText="1"/>
    </xf>
    <xf numFmtId="0" fontId="16" fillId="0" borderId="67" xfId="0" applyFont="1" applyBorder="1" applyAlignment="1">
      <alignment horizontal="right" vertical="top" wrapText="1"/>
    </xf>
    <xf numFmtId="0" fontId="16" fillId="0" borderId="68" xfId="0" applyFont="1" applyBorder="1" applyAlignment="1">
      <alignment vertical="top" wrapText="1"/>
    </xf>
    <xf numFmtId="165" fontId="16" fillId="7" borderId="64" xfId="0" applyNumberFormat="1" applyFont="1" applyFill="1" applyBorder="1" applyAlignment="1">
      <alignment vertical="top" wrapText="1"/>
    </xf>
    <xf numFmtId="165" fontId="16" fillId="0" borderId="64" xfId="0" applyNumberFormat="1" applyFont="1" applyBorder="1" applyAlignment="1">
      <alignment horizontal="right" vertical="top" wrapText="1"/>
    </xf>
    <xf numFmtId="0" fontId="16" fillId="7" borderId="68" xfId="0" applyFont="1" applyFill="1" applyBorder="1" applyAlignment="1">
      <alignment vertical="top" wrapText="1"/>
    </xf>
    <xf numFmtId="9" fontId="16" fillId="7" borderId="64" xfId="0" applyNumberFormat="1" applyFont="1" applyFill="1" applyBorder="1" applyAlignment="1">
      <alignment horizontal="right" vertical="top" wrapText="1"/>
    </xf>
    <xf numFmtId="165" fontId="2" fillId="0" borderId="54" xfId="0" applyNumberFormat="1" applyFont="1" applyBorder="1" applyAlignment="1">
      <alignment vertical="top" wrapText="1"/>
    </xf>
    <xf numFmtId="9" fontId="2" fillId="7" borderId="54" xfId="0" applyNumberFormat="1" applyFont="1" applyFill="1" applyBorder="1" applyAlignment="1">
      <alignment vertical="top" wrapText="1"/>
    </xf>
    <xf numFmtId="165" fontId="15" fillId="7" borderId="64" xfId="0" applyNumberFormat="1" applyFont="1" applyFill="1" applyBorder="1" applyAlignment="1">
      <alignment vertical="top" wrapText="1"/>
    </xf>
    <xf numFmtId="9" fontId="2" fillId="8" borderId="54" xfId="0" applyNumberFormat="1" applyFont="1" applyFill="1" applyBorder="1" applyAlignment="1">
      <alignment vertical="top" wrapText="1"/>
    </xf>
    <xf numFmtId="0" fontId="19" fillId="0" borderId="54" xfId="0" applyFont="1" applyBorder="1" applyAlignment="1">
      <alignment vertical="top" wrapText="1"/>
    </xf>
    <xf numFmtId="0" fontId="1" fillId="0" borderId="0" xfId="0" applyFont="1" applyAlignment="1">
      <alignment vertical="top" wrapText="1"/>
    </xf>
    <xf numFmtId="165" fontId="15" fillId="7" borderId="54" xfId="0" applyNumberFormat="1" applyFont="1" applyFill="1" applyBorder="1" applyAlignment="1">
      <alignment vertical="top" wrapText="1"/>
    </xf>
    <xf numFmtId="9" fontId="17" fillId="8" borderId="54" xfId="0" applyNumberFormat="1" applyFont="1" applyFill="1" applyBorder="1" applyAlignment="1">
      <alignment vertical="top" wrapText="1"/>
    </xf>
    <xf numFmtId="165" fontId="17" fillId="8" borderId="54" xfId="0" applyNumberFormat="1" applyFont="1" applyFill="1" applyBorder="1" applyAlignment="1">
      <alignment vertical="top" wrapText="1"/>
    </xf>
    <xf numFmtId="4" fontId="1" fillId="0" borderId="54" xfId="0" applyNumberFormat="1" applyFont="1" applyBorder="1" applyAlignment="1">
      <alignment vertical="top" wrapText="1"/>
    </xf>
    <xf numFmtId="166" fontId="2" fillId="0" borderId="54" xfId="0" applyNumberFormat="1" applyFont="1" applyBorder="1" applyAlignment="1">
      <alignment vertical="top" wrapText="1"/>
    </xf>
    <xf numFmtId="0" fontId="2" fillId="7" borderId="54" xfId="0" applyFont="1" applyFill="1" applyBorder="1" applyAlignment="1">
      <alignment vertical="top" wrapText="1"/>
    </xf>
    <xf numFmtId="0" fontId="1" fillId="7" borderId="54" xfId="0" applyFont="1" applyFill="1" applyBorder="1" applyAlignment="1">
      <alignment vertical="top" wrapText="1"/>
    </xf>
    <xf numFmtId="165" fontId="16" fillId="0" borderId="64" xfId="0" applyNumberFormat="1" applyFont="1" applyBorder="1" applyAlignment="1">
      <alignment vertical="top" wrapText="1"/>
    </xf>
    <xf numFmtId="165" fontId="16" fillId="0" borderId="54" xfId="0" applyNumberFormat="1" applyFont="1" applyBorder="1" applyAlignment="1">
      <alignment vertical="top" wrapText="1"/>
    </xf>
    <xf numFmtId="0" fontId="21" fillId="0" borderId="54" xfId="0" applyFont="1" applyBorder="1" applyAlignment="1">
      <alignment vertical="top" wrapText="1"/>
    </xf>
    <xf numFmtId="0" fontId="21" fillId="0" borderId="67" xfId="0" applyFont="1" applyBorder="1" applyAlignment="1">
      <alignment vertical="top" wrapText="1"/>
    </xf>
    <xf numFmtId="0" fontId="22" fillId="0" borderId="67" xfId="0" applyFont="1" applyBorder="1" applyAlignment="1">
      <alignment vertical="top" wrapText="1"/>
    </xf>
    <xf numFmtId="0" fontId="22" fillId="9" borderId="64" xfId="0" applyFont="1" applyFill="1" applyBorder="1" applyAlignment="1">
      <alignment vertical="top" wrapText="1"/>
    </xf>
    <xf numFmtId="0" fontId="22" fillId="9" borderId="54" xfId="0" applyFont="1" applyFill="1" applyBorder="1" applyAlignment="1">
      <alignment horizontal="left" vertical="top" wrapText="1"/>
    </xf>
    <xf numFmtId="0" fontId="22" fillId="9" borderId="69" xfId="0" applyFont="1" applyFill="1" applyBorder="1" applyAlignment="1">
      <alignment horizontal="left" vertical="top" wrapText="1"/>
    </xf>
    <xf numFmtId="0" fontId="22" fillId="0" borderId="54" xfId="0" applyFont="1" applyBorder="1" applyAlignment="1">
      <alignment horizontal="left" vertical="top" wrapText="1"/>
    </xf>
    <xf numFmtId="0" fontId="22" fillId="0" borderId="67" xfId="0" applyFont="1" applyBorder="1" applyAlignment="1">
      <alignment horizontal="left" vertical="top" wrapText="1"/>
    </xf>
    <xf numFmtId="0" fontId="22" fillId="0" borderId="64" xfId="0" applyFont="1" applyBorder="1" applyAlignment="1">
      <alignment vertical="top" wrapText="1"/>
    </xf>
    <xf numFmtId="0" fontId="21" fillId="10" borderId="64" xfId="0" applyFont="1" applyFill="1" applyBorder="1" applyAlignment="1">
      <alignment vertical="top" wrapText="1"/>
    </xf>
    <xf numFmtId="0" fontId="22" fillId="10" borderId="64" xfId="0" applyFont="1" applyFill="1" applyBorder="1" applyAlignment="1">
      <alignment vertical="top" wrapText="1"/>
    </xf>
    <xf numFmtId="0" fontId="23" fillId="10" borderId="69" xfId="0" applyFont="1" applyFill="1" applyBorder="1" applyAlignment="1">
      <alignment horizontal="left" vertical="top" wrapText="1"/>
    </xf>
    <xf numFmtId="0" fontId="22" fillId="11" borderId="64" xfId="0" applyFont="1" applyFill="1" applyBorder="1" applyAlignment="1">
      <alignment vertical="top" wrapText="1"/>
    </xf>
    <xf numFmtId="0" fontId="22" fillId="4" borderId="64" xfId="0" applyFont="1" applyFill="1" applyBorder="1" applyAlignment="1">
      <alignment vertical="top" wrapText="1"/>
    </xf>
    <xf numFmtId="0" fontId="21" fillId="12" borderId="64" xfId="0" applyFont="1" applyFill="1" applyBorder="1" applyAlignment="1">
      <alignment vertical="top" wrapText="1"/>
    </xf>
    <xf numFmtId="0" fontId="22" fillId="12" borderId="64" xfId="0" applyFont="1" applyFill="1" applyBorder="1" applyAlignment="1">
      <alignment vertical="top" wrapText="1"/>
    </xf>
    <xf numFmtId="0" fontId="22" fillId="13" borderId="64" xfId="0" applyFont="1" applyFill="1" applyBorder="1" applyAlignment="1">
      <alignment vertical="top" wrapText="1"/>
    </xf>
    <xf numFmtId="0" fontId="21" fillId="14" borderId="64" xfId="0" applyFont="1" applyFill="1" applyBorder="1" applyAlignment="1">
      <alignment vertical="top" wrapText="1"/>
    </xf>
    <xf numFmtId="0" fontId="22" fillId="15" borderId="64" xfId="0" applyFont="1" applyFill="1" applyBorder="1" applyAlignment="1">
      <alignment vertical="top" wrapText="1"/>
    </xf>
    <xf numFmtId="0" fontId="22" fillId="14" borderId="64" xfId="0" applyFont="1" applyFill="1" applyBorder="1" applyAlignment="1">
      <alignment vertical="top" wrapText="1"/>
    </xf>
    <xf numFmtId="0" fontId="24" fillId="0" borderId="54" xfId="0" applyFont="1" applyBorder="1" applyAlignment="1">
      <alignment vertical="top" wrapText="1"/>
    </xf>
    <xf numFmtId="0" fontId="24" fillId="0" borderId="67" xfId="0" applyFont="1" applyBorder="1" applyAlignment="1">
      <alignment vertical="top" wrapText="1"/>
    </xf>
    <xf numFmtId="0" fontId="25" fillId="0" borderId="67" xfId="0" applyFont="1" applyBorder="1" applyAlignment="1">
      <alignment wrapText="1"/>
    </xf>
    <xf numFmtId="0" fontId="26" fillId="0" borderId="67" xfId="0" applyFont="1" applyBorder="1" applyAlignment="1">
      <alignment vertical="top" wrapText="1"/>
    </xf>
    <xf numFmtId="0" fontId="26" fillId="0" borderId="67" xfId="0" applyFont="1" applyBorder="1" applyAlignment="1">
      <alignment vertical="top"/>
    </xf>
    <xf numFmtId="0" fontId="26" fillId="0" borderId="67" xfId="0" applyFont="1" applyBorder="1" applyAlignment="1">
      <alignment horizontal="right" vertical="top"/>
    </xf>
    <xf numFmtId="0" fontId="22" fillId="0" borderId="0" xfId="0" applyFont="1" applyAlignment="1">
      <alignment vertical="top"/>
    </xf>
    <xf numFmtId="0" fontId="27" fillId="0" borderId="54" xfId="0" applyFont="1" applyBorder="1" applyAlignment="1">
      <alignment horizontal="left" vertical="top" wrapText="1"/>
    </xf>
    <xf numFmtId="0" fontId="16" fillId="0" borderId="54" xfId="0" applyFont="1" applyBorder="1" applyAlignment="1">
      <alignment horizontal="left" vertical="top" wrapText="1"/>
    </xf>
    <xf numFmtId="0" fontId="16" fillId="0" borderId="69" xfId="0" applyFont="1" applyBorder="1" applyAlignment="1">
      <alignment horizontal="left" vertical="top" wrapText="1"/>
    </xf>
    <xf numFmtId="0" fontId="23" fillId="11" borderId="54" xfId="0" applyFont="1" applyFill="1" applyBorder="1" applyAlignment="1">
      <alignment horizontal="left" vertical="top" wrapText="1"/>
    </xf>
    <xf numFmtId="0" fontId="23" fillId="11" borderId="69" xfId="0" applyFont="1" applyFill="1" applyBorder="1" applyAlignment="1">
      <alignment horizontal="left" vertical="top" wrapText="1"/>
    </xf>
    <xf numFmtId="0" fontId="23" fillId="0" borderId="54" xfId="0" applyFont="1" applyBorder="1" applyAlignment="1">
      <alignment horizontal="left" vertical="top" wrapText="1"/>
    </xf>
    <xf numFmtId="0" fontId="23" fillId="0" borderId="54" xfId="0" applyFont="1" applyBorder="1" applyAlignment="1">
      <alignment horizontal="left" vertical="top"/>
    </xf>
    <xf numFmtId="0" fontId="23" fillId="0" borderId="67" xfId="0" applyFont="1" applyBorder="1" applyAlignment="1">
      <alignment horizontal="left" vertical="top" wrapText="1"/>
    </xf>
    <xf numFmtId="4" fontId="23" fillId="0" borderId="54" xfId="0" applyNumberFormat="1" applyFont="1" applyBorder="1" applyAlignment="1">
      <alignment horizontal="left" vertical="top" wrapText="1"/>
    </xf>
    <xf numFmtId="0" fontId="26" fillId="0" borderId="67" xfId="0" applyFont="1" applyBorder="1" applyAlignment="1">
      <alignment horizontal="right" vertical="top" wrapText="1"/>
    </xf>
    <xf numFmtId="0" fontId="29" fillId="0" borderId="67" xfId="0" applyFont="1" applyBorder="1" applyAlignment="1">
      <alignment horizontal="left" vertical="top" wrapText="1"/>
    </xf>
    <xf numFmtId="0" fontId="29" fillId="0" borderId="54" xfId="0" applyFont="1" applyBorder="1" applyAlignment="1">
      <alignment horizontal="left" vertical="top" wrapText="1"/>
    </xf>
    <xf numFmtId="0" fontId="23" fillId="9" borderId="54" xfId="0" applyFont="1" applyFill="1" applyBorder="1" applyAlignment="1">
      <alignment horizontal="left" vertical="top" wrapText="1"/>
    </xf>
    <xf numFmtId="0" fontId="23" fillId="9" borderId="69" xfId="0" applyFont="1" applyFill="1" applyBorder="1" applyAlignment="1">
      <alignment horizontal="left" vertical="top" wrapText="1"/>
    </xf>
    <xf numFmtId="0" fontId="26" fillId="0" borderId="54" xfId="0" applyFont="1" applyBorder="1" applyAlignment="1">
      <alignment vertical="top" wrapText="1"/>
    </xf>
    <xf numFmtId="0" fontId="15" fillId="9" borderId="54" xfId="0" applyFont="1" applyFill="1" applyBorder="1" applyAlignment="1">
      <alignment horizontal="left" vertical="top" wrapText="1"/>
    </xf>
    <xf numFmtId="0" fontId="15" fillId="16" borderId="54" xfId="0" applyFont="1" applyFill="1" applyBorder="1" applyAlignment="1">
      <alignment horizontal="left" vertical="top" wrapText="1"/>
    </xf>
    <xf numFmtId="0" fontId="15" fillId="0" borderId="54" xfId="0" applyFont="1" applyBorder="1" applyAlignment="1">
      <alignment horizontal="left" vertical="top" wrapText="1"/>
    </xf>
    <xf numFmtId="0" fontId="15" fillId="0" borderId="54" xfId="0" applyFont="1" applyBorder="1" applyAlignment="1">
      <alignment horizontal="left" vertical="top"/>
    </xf>
    <xf numFmtId="0" fontId="23" fillId="16" borderId="54" xfId="0" applyFont="1" applyFill="1" applyBorder="1" applyAlignment="1">
      <alignment horizontal="left" vertical="top" wrapText="1"/>
    </xf>
    <xf numFmtId="0" fontId="26" fillId="0" borderId="64" xfId="0" applyFont="1" applyBorder="1" applyAlignment="1">
      <alignment vertical="top" wrapText="1"/>
    </xf>
    <xf numFmtId="0" fontId="26" fillId="0" borderId="68" xfId="0" applyFont="1" applyBorder="1" applyAlignment="1">
      <alignment vertical="top" wrapText="1"/>
    </xf>
    <xf numFmtId="0" fontId="27" fillId="9" borderId="54" xfId="0" applyFont="1" applyFill="1" applyBorder="1" applyAlignment="1">
      <alignment horizontal="left" vertical="top" wrapText="1"/>
    </xf>
    <xf numFmtId="0" fontId="23" fillId="12" borderId="54" xfId="0" applyFont="1" applyFill="1" applyBorder="1" applyAlignment="1">
      <alignment horizontal="left" vertical="top" wrapText="1"/>
    </xf>
    <xf numFmtId="0" fontId="23" fillId="12" borderId="69" xfId="0" applyFont="1" applyFill="1" applyBorder="1" applyAlignment="1">
      <alignment horizontal="left" vertical="top" wrapText="1"/>
    </xf>
    <xf numFmtId="0" fontId="26" fillId="0" borderId="64" xfId="0" applyFont="1" applyBorder="1" applyAlignment="1">
      <alignment horizontal="right" vertical="top" wrapText="1"/>
    </xf>
    <xf numFmtId="0" fontId="26" fillId="0" borderId="64" xfId="0" applyFont="1" applyBorder="1" applyAlignment="1">
      <alignment horizontal="right" vertical="top"/>
    </xf>
    <xf numFmtId="0" fontId="27" fillId="12" borderId="54" xfId="0" applyFont="1" applyFill="1" applyBorder="1" applyAlignment="1">
      <alignment horizontal="left" vertical="top" wrapText="1"/>
    </xf>
    <xf numFmtId="0" fontId="15" fillId="12" borderId="54" xfId="0" applyFont="1" applyFill="1" applyBorder="1" applyAlignment="1">
      <alignment horizontal="left" vertical="top" wrapText="1"/>
    </xf>
    <xf numFmtId="0" fontId="15" fillId="17" borderId="68" xfId="0" applyFont="1" applyFill="1" applyBorder="1" applyAlignment="1">
      <alignment vertical="top" wrapText="1"/>
    </xf>
    <xf numFmtId="0" fontId="26" fillId="17" borderId="64" xfId="0" applyFont="1" applyFill="1" applyBorder="1" applyAlignment="1">
      <alignment vertical="top" wrapText="1"/>
    </xf>
    <xf numFmtId="0" fontId="29" fillId="12" borderId="54" xfId="0" applyFont="1" applyFill="1" applyBorder="1" applyAlignment="1">
      <alignment horizontal="left" vertical="top" wrapText="1"/>
    </xf>
    <xf numFmtId="0" fontId="29" fillId="13" borderId="69" xfId="0" applyFont="1" applyFill="1" applyBorder="1" applyAlignment="1">
      <alignment horizontal="left" vertical="top" wrapText="1"/>
    </xf>
    <xf numFmtId="0" fontId="15" fillId="0" borderId="64" xfId="0" applyFont="1" applyBorder="1" applyAlignment="1">
      <alignment vertical="top" wrapText="1"/>
    </xf>
    <xf numFmtId="0" fontId="23" fillId="13" borderId="69" xfId="0" applyFont="1" applyFill="1" applyBorder="1" applyAlignment="1">
      <alignment horizontal="left" vertical="top" wrapText="1"/>
    </xf>
    <xf numFmtId="0" fontId="23" fillId="18" borderId="54" xfId="0" applyFont="1" applyFill="1" applyBorder="1" applyAlignment="1">
      <alignment horizontal="left" vertical="top" wrapText="1"/>
    </xf>
    <xf numFmtId="0" fontId="23" fillId="18" borderId="69" xfId="0" applyFont="1" applyFill="1" applyBorder="1" applyAlignment="1">
      <alignment horizontal="left" vertical="top" wrapText="1"/>
    </xf>
    <xf numFmtId="0" fontId="1" fillId="0" borderId="54" xfId="0" applyFont="1" applyBorder="1" applyAlignment="1">
      <alignment horizontal="left" vertical="top" wrapText="1"/>
    </xf>
    <xf numFmtId="0" fontId="29" fillId="18" borderId="69" xfId="0" applyFont="1" applyFill="1" applyBorder="1" applyAlignment="1">
      <alignment horizontal="left" vertical="top" wrapText="1"/>
    </xf>
    <xf numFmtId="0" fontId="26" fillId="0" borderId="67" xfId="0" applyFont="1" applyBorder="1" applyAlignment="1">
      <alignment horizontal="left" vertical="top" wrapText="1"/>
    </xf>
    <xf numFmtId="0" fontId="15" fillId="0" borderId="67" xfId="0" applyFont="1" applyBorder="1" applyAlignment="1">
      <alignment horizontal="left" vertical="top" wrapText="1"/>
    </xf>
    <xf numFmtId="0" fontId="22" fillId="18" borderId="54" xfId="0" applyFont="1" applyFill="1" applyBorder="1" applyAlignment="1">
      <alignment horizontal="left" vertical="top" wrapText="1"/>
    </xf>
    <xf numFmtId="0" fontId="15" fillId="18" borderId="54" xfId="0" applyFont="1" applyFill="1" applyBorder="1" applyAlignment="1">
      <alignment horizontal="left" vertical="top" wrapText="1"/>
    </xf>
    <xf numFmtId="0" fontId="0" fillId="0" borderId="67" xfId="0" applyBorder="1" applyAlignment="1">
      <alignment horizontal="left" vertical="top" wrapText="1"/>
    </xf>
    <xf numFmtId="0" fontId="22" fillId="16" borderId="54" xfId="0" applyFont="1" applyFill="1" applyBorder="1" applyAlignment="1">
      <alignment horizontal="left" vertical="top" wrapText="1"/>
    </xf>
    <xf numFmtId="0" fontId="27" fillId="18" borderId="54" xfId="0" applyFont="1" applyFill="1" applyBorder="1" applyAlignment="1">
      <alignment horizontal="left" vertical="top" wrapText="1"/>
    </xf>
    <xf numFmtId="0" fontId="23" fillId="0" borderId="0" xfId="0" applyFont="1" applyAlignment="1">
      <alignment horizontal="left" vertical="top" wrapText="1"/>
    </xf>
    <xf numFmtId="0" fontId="26" fillId="0" borderId="0" xfId="0" applyFont="1" applyAlignment="1">
      <alignment horizontal="left" vertical="top" wrapText="1"/>
    </xf>
    <xf numFmtId="0" fontId="2" fillId="0" borderId="0" xfId="0" applyFont="1"/>
    <xf numFmtId="165" fontId="2" fillId="0" borderId="0" xfId="0" applyNumberFormat="1" applyFont="1"/>
    <xf numFmtId="9" fontId="1" fillId="0" borderId="0" xfId="0" applyNumberFormat="1" applyFont="1"/>
    <xf numFmtId="165" fontId="1" fillId="0" borderId="0" xfId="0" applyNumberFormat="1" applyFont="1"/>
    <xf numFmtId="0" fontId="1" fillId="0" borderId="0" xfId="0" applyFont="1" applyAlignment="1">
      <alignment wrapText="1"/>
    </xf>
    <xf numFmtId="0" fontId="30" fillId="0" borderId="0" xfId="0" applyFont="1" applyAlignment="1">
      <alignment vertical="top" wrapText="1"/>
    </xf>
    <xf numFmtId="0" fontId="1" fillId="0" borderId="0" xfId="0" applyFont="1" applyAlignment="1">
      <alignment vertical="top"/>
    </xf>
    <xf numFmtId="0" fontId="31" fillId="0" borderId="0" xfId="0" applyFont="1" applyAlignment="1">
      <alignment vertical="top"/>
    </xf>
    <xf numFmtId="0" fontId="32" fillId="0" borderId="0" xfId="0" applyFont="1"/>
    <xf numFmtId="0" fontId="33" fillId="0" borderId="0" xfId="0" applyFont="1" applyAlignment="1">
      <alignment vertical="top"/>
    </xf>
    <xf numFmtId="0" fontId="34" fillId="0" borderId="0" xfId="0" applyFont="1" applyAlignment="1">
      <alignment vertical="top"/>
    </xf>
    <xf numFmtId="0" fontId="35" fillId="0" borderId="0" xfId="0" applyFont="1" applyAlignment="1">
      <alignment vertical="top"/>
    </xf>
    <xf numFmtId="0" fontId="12" fillId="4" borderId="0" xfId="0" applyFont="1" applyFill="1" applyAlignment="1">
      <alignment horizontal="left" vertical="top"/>
    </xf>
    <xf numFmtId="0" fontId="36" fillId="0" borderId="0" xfId="0" applyFont="1" applyAlignment="1">
      <alignment vertical="top"/>
    </xf>
    <xf numFmtId="0" fontId="37" fillId="0" borderId="0" xfId="0" applyFont="1" applyAlignment="1">
      <alignment wrapText="1"/>
    </xf>
    <xf numFmtId="0" fontId="38" fillId="0" borderId="0" xfId="0" applyFont="1" applyAlignment="1">
      <alignment vertical="top"/>
    </xf>
    <xf numFmtId="0" fontId="9" fillId="0" borderId="30" xfId="0" applyFont="1" applyBorder="1" applyAlignment="1">
      <alignment vertical="top" wrapText="1"/>
    </xf>
    <xf numFmtId="0" fontId="4" fillId="0" borderId="2" xfId="0" applyFont="1" applyBorder="1"/>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10" fillId="0" borderId="35" xfId="0" applyFont="1" applyBorder="1" applyAlignment="1">
      <alignment vertical="top" wrapText="1"/>
    </xf>
    <xf numFmtId="0" fontId="4" fillId="0" borderId="36" xfId="0" applyFont="1" applyBorder="1"/>
    <xf numFmtId="0" fontId="4" fillId="0" borderId="37" xfId="0" applyFont="1" applyBorder="1"/>
    <xf numFmtId="0" fontId="4" fillId="0" borderId="38" xfId="0" applyFont="1" applyBorder="1"/>
    <xf numFmtId="0" fontId="4" fillId="0" borderId="5" xfId="0" applyFont="1" applyBorder="1"/>
    <xf numFmtId="0" fontId="4" fillId="0" borderId="39" xfId="0" applyFont="1" applyBorder="1"/>
    <xf numFmtId="0" fontId="11" fillId="0" borderId="40" xfId="0" applyFont="1" applyBorder="1" applyAlignment="1">
      <alignment vertical="top" wrapText="1"/>
    </xf>
    <xf numFmtId="0" fontId="4" fillId="0" borderId="41" xfId="0" applyFont="1" applyBorder="1"/>
    <xf numFmtId="0" fontId="4" fillId="0" borderId="42" xfId="0" applyFont="1" applyBorder="1"/>
    <xf numFmtId="0" fontId="4" fillId="0" borderId="43" xfId="0" applyFont="1" applyBorder="1"/>
    <xf numFmtId="0" fontId="4" fillId="0" borderId="44" xfId="0" applyFont="1" applyBorder="1"/>
    <xf numFmtId="0" fontId="1" fillId="0" borderId="0" xfId="0" applyFont="1"/>
    <xf numFmtId="0" fontId="0" fillId="0" borderId="0" xfId="0"/>
    <xf numFmtId="0" fontId="2" fillId="0" borderId="0" xfId="0" applyFont="1" applyAlignment="1">
      <alignment vertical="top" wrapText="1"/>
    </xf>
    <xf numFmtId="0" fontId="3" fillId="0" borderId="1" xfId="0" applyFont="1" applyBorder="1" applyAlignment="1">
      <alignment vertical="top" wrapText="1"/>
    </xf>
    <xf numFmtId="0" fontId="4" fillId="0" borderId="3" xfId="0" applyFont="1" applyBorder="1"/>
    <xf numFmtId="0" fontId="4" fillId="0" borderId="4" xfId="0" applyFont="1" applyBorder="1"/>
    <xf numFmtId="0" fontId="4" fillId="0" borderId="6" xfId="0" applyFont="1" applyBorder="1"/>
    <xf numFmtId="0" fontId="5" fillId="0" borderId="8" xfId="0" applyFont="1" applyBorder="1" applyAlignment="1">
      <alignment vertical="top" wrapText="1"/>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6" fillId="0" borderId="15" xfId="0" applyFont="1" applyBorder="1" applyAlignment="1">
      <alignment vertical="top" wrapText="1"/>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vertical="top" wrapText="1"/>
    </xf>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8" fillId="0" borderId="25" xfId="0" applyFont="1" applyBorder="1" applyAlignment="1">
      <alignment vertical="top" wrapText="1"/>
    </xf>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2" fillId="2" borderId="45" xfId="0" applyFont="1" applyFill="1" applyBorder="1" applyAlignment="1">
      <alignment horizontal="center" vertical="center" wrapText="1"/>
    </xf>
    <xf numFmtId="0" fontId="4" fillId="0" borderId="46" xfId="0" applyFont="1" applyBorder="1"/>
    <xf numFmtId="0" fontId="4" fillId="0" borderId="47" xfId="0" applyFont="1" applyBorder="1"/>
    <xf numFmtId="0" fontId="13" fillId="0" borderId="0" xfId="0" applyFont="1" applyAlignment="1">
      <alignment vertical="center" wrapText="1"/>
    </xf>
    <xf numFmtId="0" fontId="14" fillId="0" borderId="0" xfId="0" applyFont="1" applyAlignment="1">
      <alignment vertical="center" wrapText="1"/>
    </xf>
    <xf numFmtId="0" fontId="2" fillId="0" borderId="65" xfId="0" applyFont="1" applyBorder="1" applyAlignment="1">
      <alignment vertical="top" wrapText="1"/>
    </xf>
    <xf numFmtId="0" fontId="4" fillId="0" borderId="66" xfId="0" applyFont="1" applyBorder="1"/>
    <xf numFmtId="0" fontId="4" fillId="0" borderId="68" xfId="0" applyFont="1" applyBorder="1"/>
    <xf numFmtId="0" fontId="18" fillId="7" borderId="69" xfId="0" applyFont="1" applyFill="1" applyBorder="1" applyAlignment="1">
      <alignment horizontal="left"/>
    </xf>
    <xf numFmtId="0" fontId="4" fillId="0" borderId="67" xfId="0" applyFont="1" applyBorder="1"/>
    <xf numFmtId="0" fontId="18" fillId="8" borderId="62" xfId="0" applyFont="1" applyFill="1" applyBorder="1" applyAlignment="1">
      <alignment horizontal="left"/>
    </xf>
    <xf numFmtId="0" fontId="4" fillId="0" borderId="62" xfId="0" applyFont="1" applyBorder="1"/>
    <xf numFmtId="0" fontId="4" fillId="0" borderId="64" xfId="0" applyFont="1" applyBorder="1"/>
    <xf numFmtId="0" fontId="17" fillId="0" borderId="65" xfId="0" applyFont="1" applyBorder="1" applyAlignment="1">
      <alignment vertical="top" wrapText="1"/>
    </xf>
    <xf numFmtId="0" fontId="1" fillId="0" borderId="65" xfId="0" applyFont="1" applyBorder="1" applyAlignment="1">
      <alignment vertical="top" wrapText="1"/>
    </xf>
    <xf numFmtId="0" fontId="20" fillId="8" borderId="69" xfId="0" applyFont="1" applyFill="1" applyBorder="1" applyAlignment="1">
      <alignment horizontal="left"/>
    </xf>
    <xf numFmtId="0" fontId="4" fillId="0" borderId="70" xfId="0" applyFont="1" applyBorder="1"/>
    <xf numFmtId="0" fontId="18" fillId="0" borderId="69" xfId="0" applyFont="1" applyBorder="1" applyAlignment="1">
      <alignment horizontal="left"/>
    </xf>
    <xf numFmtId="0" fontId="21" fillId="11" borderId="63" xfId="0" applyFont="1" applyFill="1" applyBorder="1" applyAlignment="1">
      <alignment vertical="top" wrapText="1"/>
    </xf>
    <xf numFmtId="0" fontId="4" fillId="0" borderId="63" xfId="0" applyFont="1" applyBorder="1"/>
    <xf numFmtId="0" fontId="21" fillId="12" borderId="63" xfId="0" applyFont="1" applyFill="1" applyBorder="1" applyAlignment="1">
      <alignment vertical="top" wrapText="1"/>
    </xf>
    <xf numFmtId="0" fontId="21" fillId="14" borderId="63" xfId="0" applyFont="1" applyFill="1" applyBorder="1" applyAlignment="1">
      <alignment vertical="top" wrapText="1"/>
    </xf>
    <xf numFmtId="0" fontId="4" fillId="0" borderId="72" xfId="0" applyFont="1" applyBorder="1"/>
    <xf numFmtId="0" fontId="21" fillId="12" borderId="66" xfId="0" applyFont="1" applyFill="1" applyBorder="1" applyAlignment="1">
      <alignment vertical="top" wrapText="1"/>
    </xf>
    <xf numFmtId="0" fontId="21" fillId="14" borderId="66" xfId="0" applyFont="1" applyFill="1" applyBorder="1" applyAlignment="1">
      <alignment vertical="top" wrapText="1"/>
    </xf>
    <xf numFmtId="0" fontId="4" fillId="0" borderId="71" xfId="0" applyFont="1" applyBorder="1"/>
    <xf numFmtId="0" fontId="21" fillId="9" borderId="66" xfId="0" applyFont="1" applyFill="1" applyBorder="1" applyAlignment="1">
      <alignment vertical="top" wrapText="1"/>
    </xf>
    <xf numFmtId="0" fontId="21" fillId="9" borderId="63" xfId="0" applyFont="1" applyFill="1" applyBorder="1" applyAlignment="1">
      <alignment vertical="top" wrapText="1"/>
    </xf>
    <xf numFmtId="0" fontId="21" fillId="10" borderId="66" xfId="0" applyFont="1" applyFill="1" applyBorder="1" applyAlignment="1">
      <alignment vertical="top" wrapText="1"/>
    </xf>
    <xf numFmtId="0" fontId="27" fillId="9" borderId="65" xfId="0" applyFont="1" applyFill="1" applyBorder="1" applyAlignment="1">
      <alignment horizontal="left" vertical="top" wrapText="1"/>
    </xf>
    <xf numFmtId="0" fontId="27" fillId="12" borderId="65" xfId="0" applyFont="1" applyFill="1" applyBorder="1" applyAlignment="1">
      <alignment horizontal="left" vertical="top" wrapText="1"/>
    </xf>
    <xf numFmtId="0" fontId="27" fillId="18" borderId="65" xfId="0" applyFont="1" applyFill="1" applyBorder="1" applyAlignment="1">
      <alignment horizontal="left" vertical="top" wrapText="1"/>
    </xf>
    <xf numFmtId="0" fontId="27" fillId="11" borderId="65" xfId="0" applyFont="1" applyFill="1" applyBorder="1" applyAlignment="1">
      <alignment horizontal="left" vertical="top" wrapText="1"/>
    </xf>
    <xf numFmtId="0" fontId="28" fillId="11" borderId="63" xfId="0" applyFont="1" applyFill="1" applyBorder="1" applyAlignment="1">
      <alignment horizontal="left" vertical="top" wrapText="1"/>
    </xf>
    <xf numFmtId="0" fontId="2" fillId="0" borderId="0" xfId="0" applyFont="1"/>
    <xf numFmtId="0" fontId="1" fillId="0" borderId="0" xfId="0" applyFont="1" applyAlignment="1">
      <alignment wrapText="1"/>
    </xf>
  </cellXfs>
  <cellStyles count="1">
    <cellStyle name="Normal" xfId="0" builtinId="0"/>
  </cellStyles>
  <dxfs count="2">
    <dxf>
      <fill>
        <patternFill patternType="solid">
          <fgColor rgb="FFFF00FF"/>
          <bgColor rgb="FFFF00FF"/>
        </patternFill>
      </fill>
    </dxf>
    <dxf>
      <fill>
        <patternFill patternType="solid">
          <fgColor rgb="FFFF00FF"/>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152400</xdr:rowOff>
    </xdr:from>
    <xdr:ext cx="4181475" cy="8382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automotive.influencemap.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utomotive.influencemap.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lobbymap.org/page/About-our-Scores"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responsiblemineralsinitiative.org/" TargetMode="External"/><Relationship Id="rId1" Type="http://schemas.openxmlformats.org/officeDocument/2006/relationships/hyperlink" Target="https://www.weforum.org/first-movers-coalitio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geelyauto.com.hk/core/files/corporate_governance/en/Sustainable%20Finance%20Framework.pdf" TargetMode="External"/><Relationship Id="rId117" Type="http://schemas.openxmlformats.org/officeDocument/2006/relationships/hyperlink" Target="https://www.volvogroup.com/content/dam/volvo-group/markets/master/suppliers/our-supplier-requirements/material-and-substances-composition-reporting-in-imds/Substance-Tracking-Manual-v2.pdf" TargetMode="External"/><Relationship Id="rId21" Type="http://schemas.openxmlformats.org/officeDocument/2006/relationships/hyperlink" Target="https://www.gac-motor.com/static/en/model/about/2021_ESG_REPOT_OF_GAC_GROUP.pdf" TargetMode="External"/><Relationship Id="rId42" Type="http://schemas.openxmlformats.org/officeDocument/2006/relationships/hyperlink" Target="https://worldwide.kia.com/int/files/company/sr/about/E000022012602-en.pdf" TargetMode="External"/><Relationship Id="rId47" Type="http://schemas.openxmlformats.org/officeDocument/2006/relationships/hyperlink" Target="https://www.hyundai.com/content/dam/hyundai/ww/en/images/company/sustainability/about-sustainability/policy/hyundai-conflict-minerals-responsible-minerals-report-eng-2022.pdf" TargetMode="External"/><Relationship Id="rId63" Type="http://schemas.openxmlformats.org/officeDocument/2006/relationships/hyperlink" Target="https://group.mercedes-benz.com/documents/sustainability/other/daimler-ag-uebersicht-schmelzen-und-raffinerien-kobalt-453774-en.pdf" TargetMode="External"/><Relationship Id="rId68" Type="http://schemas.openxmlformats.org/officeDocument/2006/relationships/hyperlink" Target="https://www.mitsubishi-motors.com/en/sustainability/society/supply_chain_management/pdf/supplier_CSR_guidelines.pdf" TargetMode="External"/><Relationship Id="rId84" Type="http://schemas.openxmlformats.org/officeDocument/2006/relationships/hyperlink" Target="https://www.renaultgroup.com/wp-content/uploads/2020/06/global-agreement-nbop-en-v9.0.pdf" TargetMode="External"/><Relationship Id="rId89" Type="http://schemas.openxmlformats.org/officeDocument/2006/relationships/hyperlink" Target="https://www.stellantis.com/content/dam/stellantis-corporate/sustainability/csr-disclosure/stellantis/2021/Stellantis_2021_SASB.pdf" TargetMode="External"/><Relationship Id="rId112" Type="http://schemas.openxmlformats.org/officeDocument/2006/relationships/hyperlink" Target="https://www.volvogroup.com/content/dam/volvo-group/markets/master/investors/reports-and-presentations/annual-reports/annual-and-sustainability-report-2021.pdf" TargetMode="External"/><Relationship Id="rId16" Type="http://schemas.openxmlformats.org/officeDocument/2006/relationships/hyperlink" Target="https://corporate.ford.com/social-impact/sustainability.html" TargetMode="External"/><Relationship Id="rId107" Type="http://schemas.openxmlformats.org/officeDocument/2006/relationships/hyperlink" Target="https://global.toyota/pages/global_toyota/sustainability/esg/toyota_green_purchasing_guidelines_en.pdf" TargetMode="External"/><Relationship Id="rId11" Type="http://schemas.openxmlformats.org/officeDocument/2006/relationships/hyperlink" Target="https://www.bmwgroup.com/content/dam/grpw/websites/bmwgroup_com/responsibility/downloads/de/2021/BMW%20Group%20Sorgfaltspflicht%20bei%20der%20Lieferantenauswahl_EN.pdf" TargetMode="External"/><Relationship Id="rId32" Type="http://schemas.openxmlformats.org/officeDocument/2006/relationships/hyperlink" Target="https://investor.gm.com/static-files/265a1dc0-adc5-4d38-ab41-2c58e575692d" TargetMode="External"/><Relationship Id="rId37" Type="http://schemas.openxmlformats.org/officeDocument/2006/relationships/hyperlink" Target="https://www.gmsustainability.com/_pdf/policies/GM_Conflict_Minerals_Policy.pdf" TargetMode="External"/><Relationship Id="rId53" Type="http://schemas.openxmlformats.org/officeDocument/2006/relationships/hyperlink" Target="https://audit.hyundai.com/index.do" TargetMode="External"/><Relationship Id="rId58" Type="http://schemas.openxmlformats.org/officeDocument/2006/relationships/hyperlink" Target="https://group.mercedes-benz.com/documents/company/compliance/daimler-integritycode.pdf" TargetMode="External"/><Relationship Id="rId74" Type="http://schemas.openxmlformats.org/officeDocument/2006/relationships/hyperlink" Target="https://www.nissan-global.com/EN/DOCUMENT/PDF/SR/Minerals_Sourcing_Policy_e.pdf" TargetMode="External"/><Relationship Id="rId79" Type="http://schemas.openxmlformats.org/officeDocument/2006/relationships/hyperlink" Target="https://www.renaultgroup.com/en/our-commitments/for-a-shared-ethics/sustainable-purchasing/" TargetMode="External"/><Relationship Id="rId102" Type="http://schemas.openxmlformats.org/officeDocument/2006/relationships/hyperlink" Target="https://global.toyota/pages/global_toyota/company/vision-and-philosophy/code_of_conduct_001_en.pdf" TargetMode="External"/><Relationship Id="rId123" Type="http://schemas.openxmlformats.org/officeDocument/2006/relationships/hyperlink" Target="https://www.vwgroupsupply.com/one-kbp-pub/media/shared_media/documents_1/nachhaltigkeit/brochure__volkswagen_group_requirements_regarding_sustainability_in_its_relationships_with_business_partners__code_of_conduct_fo/2019_coc_geschaeftspartner_final.pdf" TargetMode="External"/><Relationship Id="rId5" Type="http://schemas.openxmlformats.org/officeDocument/2006/relationships/hyperlink" Target="https://www.bmwgroup.com/content/dam/grpw/websites/bmwgroup_com/ir/downloads/en/2022/bericht/BMW-Group-GRI-Index-2021-en.pdf" TargetMode="External"/><Relationship Id="rId90" Type="http://schemas.openxmlformats.org/officeDocument/2006/relationships/hyperlink" Target="https://www.stellantis.com/content/dam/stellantis-corporate/sustainability/responsible-purchasing-practices/CO_LI_REFINERS_Sept_2022.pdf" TargetMode="External"/><Relationship Id="rId95" Type="http://schemas.openxmlformats.org/officeDocument/2006/relationships/hyperlink" Target="https://www.tesla.com/sites/default/files/about/legal/tesla-supplier-code-of-conduct.pdf" TargetMode="External"/><Relationship Id="rId22" Type="http://schemas.openxmlformats.org/officeDocument/2006/relationships/hyperlink" Target="http://geelyauto.com.hk/core/files/financial/en/2021-02.pdf" TargetMode="External"/><Relationship Id="rId27" Type="http://schemas.openxmlformats.org/officeDocument/2006/relationships/hyperlink" Target="http://geelyauto.com.hk/core/files/corporate_governance/en/Second%20Party%20Opinion%20on%20Sustainable%20Finance%20Framework.pdf" TargetMode="External"/><Relationship Id="rId43" Type="http://schemas.openxmlformats.org/officeDocument/2006/relationships/hyperlink" Target="https://www.hyundai.com/content/hyundai/ww/data/csr/data/0000000050/attach/english/hmc-2022-sustainability-report-en.pdf" TargetMode="External"/><Relationship Id="rId48" Type="http://schemas.openxmlformats.org/officeDocument/2006/relationships/hyperlink" Target="https://www.hyundai.com/content/dam/hyundai/ww/en/images/company/csr/csr-materials/hmc-human-rights-policy-v2-eng.pdf" TargetMode="External"/><Relationship Id="rId64" Type="http://schemas.openxmlformats.org/officeDocument/2006/relationships/hyperlink" Target="https://www.mitsubishi-motors.com/en/sustainability/pdf/report-2021/sustainability2021.pdf?201214" TargetMode="External"/><Relationship Id="rId69" Type="http://schemas.openxmlformats.org/officeDocument/2006/relationships/hyperlink" Target="https://www.mitsubishi-motors.com/en/sustainability/society/human_rights/pdf/human_rights_policy.pdf" TargetMode="External"/><Relationship Id="rId113" Type="http://schemas.openxmlformats.org/officeDocument/2006/relationships/hyperlink" Target="https://www.volvogroup.com/content/dam/volvo/volvo-group/markets/global/en-en/about-us/our-values/code-of-conduct-and-other-policies/Code-of-Conduct-EN-new.pdf" TargetMode="External"/><Relationship Id="rId118" Type="http://schemas.openxmlformats.org/officeDocument/2006/relationships/hyperlink" Target="https://www.globalbattery.org/media/publications/gba-10-guiding-principles.pdf" TargetMode="External"/><Relationship Id="rId80" Type="http://schemas.openxmlformats.org/officeDocument/2006/relationships/hyperlink" Target="https://www.renaultgroup.com/wp-content/uploads/2019/03/groupe-renault-policy-eng.pdf" TargetMode="External"/><Relationship Id="rId85" Type="http://schemas.openxmlformats.org/officeDocument/2006/relationships/hyperlink" Target="https://www.nissan-global.com/EN/DOCUMENT/PDF/SR/CSR_Alliance_Guidelines.pdf" TargetMode="External"/><Relationship Id="rId12" Type="http://schemas.openxmlformats.org/officeDocument/2006/relationships/hyperlink" Target="https://www1.hkexnews.hk/listedco/listconews/sehk/2022/0329/2022032901676.pdf" TargetMode="External"/><Relationship Id="rId17" Type="http://schemas.openxmlformats.org/officeDocument/2006/relationships/hyperlink" Target="https://corporate.ford.com/social-impact/sustainability/responsible-material-sourcing.html" TargetMode="External"/><Relationship Id="rId33" Type="http://schemas.openxmlformats.org/officeDocument/2006/relationships/hyperlink" Target="https://www.gmsustainability.com/gri.html" TargetMode="External"/><Relationship Id="rId38" Type="http://schemas.openxmlformats.org/officeDocument/2006/relationships/hyperlink" Target="https://www.gmsustainability.com/_pdf/policies/GM_Responsible_Mineral_Sourcing_Policy.pdf" TargetMode="External"/><Relationship Id="rId59" Type="http://schemas.openxmlformats.org/officeDocument/2006/relationships/hyperlink" Target="https://group.mercedes-benz.com/documents/sustainability/society/daimler-principles-of-social-responsibility-and-human-rights-en-20211124.pdf" TargetMode="External"/><Relationship Id="rId103" Type="http://schemas.openxmlformats.org/officeDocument/2006/relationships/hyperlink" Target="https://global.toyota/pages/global_toyota/sustainability/esg/supplier_csr_en.pdf" TargetMode="External"/><Relationship Id="rId108" Type="http://schemas.openxmlformats.org/officeDocument/2006/relationships/hyperlink" Target="https://www.volvocars.com/images/v/-/media/market-assets/intl/applications/dotcom/pdf/ethical-business/our_code_how_we_act.pdf" TargetMode="External"/><Relationship Id="rId54" Type="http://schemas.openxmlformats.org/officeDocument/2006/relationships/hyperlink" Target="https://worldwide.kia.com/int/files/company/sr/about/policy-20220715-int.pdf" TargetMode="External"/><Relationship Id="rId70" Type="http://schemas.openxmlformats.org/officeDocument/2006/relationships/hyperlink" Target="https://www.nissan-global.com/EN/SUSTAINABILITY/LIBRARY/SR/2022/ASSETS/PDF/SR22_E_All.pdf" TargetMode="External"/><Relationship Id="rId75" Type="http://schemas.openxmlformats.org/officeDocument/2006/relationships/hyperlink" Target="https://www.nissan-global.com/JP/SUSTAINABILITY/LIBRARY/GREEN_PURCHASING/ASSETS/PDF/Nissan_Green_Purchasing_Guildeline_2022_e.pdf" TargetMode="External"/><Relationship Id="rId91" Type="http://schemas.openxmlformats.org/officeDocument/2006/relationships/hyperlink" Target="https://www.stellantis.com/content/dam/stellantis-corporate/group/governance/corporate-regulations/GLOBAL_RESPONSIBLE_PURCHASING_GUIDELINES_8DEC2021.pdf" TargetMode="External"/><Relationship Id="rId96" Type="http://schemas.openxmlformats.org/officeDocument/2006/relationships/hyperlink" Target="https://www.tesla.com/ns_videos/2021-tesla-impact-report.pdf" TargetMode="External"/><Relationship Id="rId1" Type="http://schemas.openxmlformats.org/officeDocument/2006/relationships/hyperlink" Target="https://www.bmwgroup.com/content/dam/grpw/websites/bmwgroup_com/ir/downloads/en/2022/bericht/BMW-Group-Report-2021-en.pdf" TargetMode="External"/><Relationship Id="rId6" Type="http://schemas.openxmlformats.org/officeDocument/2006/relationships/hyperlink" Target="https://www.bmwgroup.com/content/dam/grpw/websites/bmwgroup_com/responsibility/downloads/en/2020/BMW_GROUP_Supplier_Sustainability_Policy_Version_2.0.pdf" TargetMode="External"/><Relationship Id="rId23" Type="http://schemas.openxmlformats.org/officeDocument/2006/relationships/hyperlink" Target="http://geelyauto.com.hk/core/files/corporate_governance/en/20220530_1e00175.pdf" TargetMode="External"/><Relationship Id="rId28" Type="http://schemas.openxmlformats.org/officeDocument/2006/relationships/hyperlink" Target="https://investor.gm.com/static-files/6ac492ca-6a4f-462e-9de8-0e2a7d471327" TargetMode="External"/><Relationship Id="rId49" Type="http://schemas.openxmlformats.org/officeDocument/2006/relationships/hyperlink" Target="https://worldwide.kia.com/int/files/company/sr/sustainability-report/sustainability-report-2022-int.pdf" TargetMode="External"/><Relationship Id="rId114" Type="http://schemas.openxmlformats.org/officeDocument/2006/relationships/hyperlink" Target="https://www.volvogroup.com/content/dam/volvo-group/markets/master/investors/reports-and-presentations/annual-reports/Volvo-Group-GRI-Index-2020.pdf" TargetMode="External"/><Relationship Id="rId119" Type="http://schemas.openxmlformats.org/officeDocument/2006/relationships/hyperlink" Target="https://www.volkswagen.co.uk/en/compliance-and-integrity/code-of-conduct.html" TargetMode="External"/><Relationship Id="rId44" Type="http://schemas.openxmlformats.org/officeDocument/2006/relationships/hyperlink" Target="https://www.hyundai.com/content/dam/hyundai/kr/ko/images/company-intro/sustain-manage/hyundai-ethics-charter-and-code-of-conduct-eng.pdf" TargetMode="External"/><Relationship Id="rId60" Type="http://schemas.openxmlformats.org/officeDocument/2006/relationships/hyperlink" Target="https://group.mercedes-benz.com/dokumente/investoren/berichte/geschaeftsberichte/mercedes-benz/mercedes-benz-ir-climate-policy-report-fy-2021.pdf" TargetMode="External"/><Relationship Id="rId65" Type="http://schemas.openxmlformats.org/officeDocument/2006/relationships/hyperlink" Target="https://www.mitsubishi-motors.com/en/sustainability/esg/" TargetMode="External"/><Relationship Id="rId81" Type="http://schemas.openxmlformats.org/officeDocument/2006/relationships/hyperlink" Targe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 TargetMode="External"/><Relationship Id="rId86" Type="http://schemas.openxmlformats.org/officeDocument/2006/relationships/hyperlink" Target="https://www.nissan-global.com/EN/SUSTAINABILITY/LIBRARY/SUPPLIERS_SH/ASSETS/PDF/CSR_Alliance_Guidelines_Supplementary-Handbook-e.pdf" TargetMode="External"/><Relationship Id="rId4" Type="http://schemas.openxmlformats.org/officeDocument/2006/relationships/hyperlink" Target="https://www.bmwgroup.com/content/dam/grpw/websites/bmwgroup_com/company/downloads/en/2021/CCO_LCC_EN_December2020_external.pdf" TargetMode="External"/><Relationship Id="rId9" Type="http://schemas.openxmlformats.org/officeDocument/2006/relationships/hyperlink" Target="https://www.bmwgroup.com/content/dam/grpw/websites/bmwgroup_com/ir/downloads/en/2022/bericht/CDP-Questionaire-2021.pdf" TargetMode="External"/><Relationship Id="rId13" Type="http://schemas.openxmlformats.org/officeDocument/2006/relationships/hyperlink" Target="https://www.bydglobal.com/sitesresources/common/tools/generic/web/viewer.html?file=%2Fsites%2FSatellite%2FBYD%20PDF%20Viewer%3Fblobcol%3Durldata%26blobheader%3Dapplication%252Fpdf%26blobkey%3Did%26blobtable%3DMungoBlobs%26blobwhere%3D1600575181909%26ssbinary%3Dtrue" TargetMode="External"/><Relationship Id="rId18" Type="http://schemas.openxmlformats.org/officeDocument/2006/relationships/hyperlink" Target="https://corporate.ford.com/content/dam/corporate/us/en-us/documents/social-impact/sustainability/additional-downloads/We_Are_Commited_to_Protecting_Human_Rights_and_the_Environment_policy_2021.pdf" TargetMode="External"/><Relationship Id="rId39" Type="http://schemas.openxmlformats.org/officeDocument/2006/relationships/hyperlink" Target="https://investor.gm.com/static-files/d4ab597b-78fd-48c1-bbe7-e3f3b735b734" TargetMode="External"/><Relationship Id="rId109" Type="http://schemas.openxmlformats.org/officeDocument/2006/relationships/hyperlink" Target="https://vp272.alertir.com/afw/files/press/volvocar/202204044874-1.pdf" TargetMode="External"/><Relationship Id="rId34" Type="http://schemas.openxmlformats.org/officeDocument/2006/relationships/hyperlink" Target="https://www.gmsustainability.com/_pdf/policies/GM_Supplier_Code_of_Conduct.pdf" TargetMode="External"/><Relationship Id="rId50" Type="http://schemas.openxmlformats.org/officeDocument/2006/relationships/hyperlink" Target="https://www.kia.com/content/dam/kwcms/kme/global/en/assets/contents/about-kia/compliance/compliance-code-pdf/kia-kmeu-compliancecode.pdf" TargetMode="External"/><Relationship Id="rId55" Type="http://schemas.openxmlformats.org/officeDocument/2006/relationships/hyperlink" Target="https://worldwide.kia.com/int/files/company/sr/trust/E000054557.pdf" TargetMode="External"/><Relationship Id="rId76" Type="http://schemas.openxmlformats.org/officeDocument/2006/relationships/hyperlink" Target="https://www.renaultgroup.com/en/finance-2/financial-information/documents-and-publications/" TargetMode="External"/><Relationship Id="rId97" Type="http://schemas.openxmlformats.org/officeDocument/2006/relationships/hyperlink" Target="https://www.tesla.com/en_au/legal/additional-resources" TargetMode="External"/><Relationship Id="rId104" Type="http://schemas.openxmlformats.org/officeDocument/2006/relationships/hyperlink" Target="https://global.toyota/pages/global_toyota/sustainability/esg/social/human_rights_policy_en.pdf" TargetMode="External"/><Relationship Id="rId120" Type="http://schemas.openxmlformats.org/officeDocument/2006/relationships/hyperlink" Target="https://www.volkswagenag.com/presence/nachhaltigkeit/documents/sustainability-report/2021/Nonfinancial_Report_2021_e.pdf" TargetMode="External"/><Relationship Id="rId7" Type="http://schemas.openxmlformats.org/officeDocument/2006/relationships/hyperlink" Target="https://www.bmwgroup.com/content/dam/grpw/websites/bmwgroup_com/responsibility/downloads/en/2019/2019-BMW-Group-Code-on-human-rights.pdf" TargetMode="External"/><Relationship Id="rId71" Type="http://schemas.openxmlformats.org/officeDocument/2006/relationships/hyperlink" Target="https://www.nissan-global.com/EN/SUSTAINABILITY/LIBRARY/SR/2022/ASSETS/PDF/SR22_E_P192-223.pdf" TargetMode="External"/><Relationship Id="rId92" Type="http://schemas.openxmlformats.org/officeDocument/2006/relationships/hyperlink" Target="https://www.stellantis.com/content/dam/stellantis-corporate/group/governance/code-of-conduct/Stellantis_CoC_EN.pdf" TargetMode="External"/><Relationship Id="rId2" Type="http://schemas.openxmlformats.org/officeDocument/2006/relationships/hyperlink" Target="https://www.bmwgroup.com/content/dam/grpw/websites/bmwgroup_com/ir/downloads/en/2022/bericht/EN-Statement-on-Corporate-Governance-2021.pdf" TargetMode="External"/><Relationship Id="rId29" Type="http://schemas.openxmlformats.org/officeDocument/2006/relationships/hyperlink" Target="https://www.gmsustainability.com/_pdf/resources-and-downloads/GM_2021_SR.pdf" TargetMode="External"/><Relationship Id="rId24" Type="http://schemas.openxmlformats.org/officeDocument/2006/relationships/hyperlink" Target="http://geelyauto.com.hk/core/files/corporate_governance/en/Code%20of%20Business%20Conduct.pdf" TargetMode="External"/><Relationship Id="rId40" Type="http://schemas.openxmlformats.org/officeDocument/2006/relationships/hyperlink" Target="https://www.gmsustainability.com/_pdf/cdp/Climate_Change_2021_Information_Request-General_Motors_Company.pdf" TargetMode="External"/><Relationship Id="rId45" Type="http://schemas.openxmlformats.org/officeDocument/2006/relationships/hyperlink" Target="https://www.hyundaimotorgroup.com/sustainability/esgPolicy" TargetMode="External"/><Relationship Id="rId66" Type="http://schemas.openxmlformats.org/officeDocument/2006/relationships/hyperlink" Target="https://www.mitsubishi-motors.com/en/sustainability/pdf/report-2021/sustainability2021-environment-einitiatives.pdf?201214" TargetMode="External"/><Relationship Id="rId87" Type="http://schemas.openxmlformats.org/officeDocument/2006/relationships/hyperlink" Target="https://www.stellantis.com/content/dam/stellantis-corporate/sustainability/csr-disclosure/stellantis/2021/Stellantis_2021_CSR_Report.pdf" TargetMode="External"/><Relationship Id="rId110" Type="http://schemas.openxmlformats.org/officeDocument/2006/relationships/hyperlink" Target="https://www.volvocars.com/images/v/-/media/market-assets/intl/applications/dotcom/pdf/suppliers/codeofconduct_for_business_partners_en_2022_digital_a4.pdf" TargetMode="External"/><Relationship Id="rId115" Type="http://schemas.openxmlformats.org/officeDocument/2006/relationships/hyperlink" Target="https://www.volvogroup.com/content/dam/volvo-group/markets/master/suppliers/our-supplier-requirements/Code-of-conduct.pdf" TargetMode="External"/><Relationship Id="rId61" Type="http://schemas.openxmlformats.org/officeDocument/2006/relationships/hyperlink" Target="https://group.mercedes-benz.com/dokumente/investoren/berichte/geschaeftsberichte/mercedes-benz/mercedes-benz-ir-tcfd-fy-2021.pdf" TargetMode="External"/><Relationship Id="rId82" Type="http://schemas.openxmlformats.org/officeDocument/2006/relationships/hyperlink" Target="https://www.renaultgroup.com/wp-content/uploads/2020/09/180629_groupe_renault_green_purchasing_en.pdf" TargetMode="External"/><Relationship Id="rId19" Type="http://schemas.openxmlformats.org/officeDocument/2006/relationships/hyperlink" Target="https://corporate.ford.com/content/dam/corporate/us/en-us/documents/social-impact/sustainability/additional-downloads/human-rights.zip" TargetMode="External"/><Relationship Id="rId14" Type="http://schemas.openxmlformats.org/officeDocument/2006/relationships/hyperlink" Target="https://corporate.ford.com/content/dam/corporate/us/en-us/documents/reports/tcfd-report.pdf" TargetMode="External"/><Relationship Id="rId30" Type="http://schemas.openxmlformats.org/officeDocument/2006/relationships/hyperlink" Target="https://www.gmsustainability.com/_pdf/resources-and-downloads/ESG_Data_Center.pdf" TargetMode="External"/><Relationship Id="rId35" Type="http://schemas.openxmlformats.org/officeDocument/2006/relationships/hyperlink" Target="https://www.gmsustainability.com/_pdf/policies/GM_Global_Human_Rights_Policy.pdf" TargetMode="External"/><Relationship Id="rId56" Type="http://schemas.openxmlformats.org/officeDocument/2006/relationships/hyperlink" Target="https://group.mercedes-benz.com/documents/sustainability/other/mercedes-benz-sustainability-report-2021.pdf" TargetMode="External"/><Relationship Id="rId77" Type="http://schemas.openxmlformats.org/officeDocument/2006/relationships/hyperlink" Target="https://www.renaultgroup.com/wp-content/uploads/2021/04/220421_climate-report-renault-group_8mb.pdf" TargetMode="External"/><Relationship Id="rId100" Type="http://schemas.openxmlformats.org/officeDocument/2006/relationships/hyperlink" Target="https://global.toyota/pages/global_toyota/ir/library/annual/2021_001_integrated_en.pdf" TargetMode="External"/><Relationship Id="rId105" Type="http://schemas.openxmlformats.org/officeDocument/2006/relationships/hyperlink" Target="https://global.toyota/pages/global_toyota/sustainability/esg/mineral_sourcing_en.pdf" TargetMode="External"/><Relationship Id="rId8" Type="http://schemas.openxmlformats.org/officeDocument/2006/relationships/hyperlink" Target="https://b2b.bmw.com/documents/14402/7501963/180331_IPC+2018_EN_clean_v2.pdf/150a812c-228b-7ffc-323e-f576133c39ae" TargetMode="External"/><Relationship Id="rId51" Type="http://schemas.openxmlformats.org/officeDocument/2006/relationships/hyperlink" Target="https://worldwide.kia.com/int/files/company/sr/about/E000054667.pdf" TargetMode="External"/><Relationship Id="rId72" Type="http://schemas.openxmlformats.org/officeDocument/2006/relationships/hyperlink" Target="https://www.nissan-global.com/EN/SUSTAINABILITY/LIBRARY/HUMAN_RIGHTS/ASSETS/PDF/nissan_human_rights_policy_e.pdf" TargetMode="External"/><Relationship Id="rId93" Type="http://schemas.openxmlformats.org/officeDocument/2006/relationships/hyperlink" Target="https://www.cdp.net/en/responses?utf8=%E2%9C%93&amp;queries%5Bname%5D=stellantis" TargetMode="External"/><Relationship Id="rId98" Type="http://schemas.openxmlformats.org/officeDocument/2006/relationships/hyperlink" Target="https://global.toyota/pages/global_toyota/ir/library/corporate-governance/corporate_governance_reports_e.pdf" TargetMode="External"/><Relationship Id="rId121" Type="http://schemas.openxmlformats.org/officeDocument/2006/relationships/hyperlink" Target="https://www.volkswagenag.com/en/sustainability/reporting-and-esg-performance/sustainability-report.html" TargetMode="External"/><Relationship Id="rId3" Type="http://schemas.openxmlformats.org/officeDocument/2006/relationships/hyperlink" Target="https://www.bmwgroup.com/content/dam/grpw/websites/bmwgroup_com/ir/downloads/en/2022/bericht/BMW-Group-SASB-Index-2021-en.pdf" TargetMode="External"/><Relationship Id="rId25" Type="http://schemas.openxmlformats.org/officeDocument/2006/relationships/hyperlink" Target="http://geelyauto.com.hk/core/files/corporate_governance/en/Geely%20Supplier%20Code%20of%20Conduct.pdf" TargetMode="External"/><Relationship Id="rId46" Type="http://schemas.openxmlformats.org/officeDocument/2006/relationships/hyperlink" Target="https://www.hyundaimotorgroup.com/sustainability/esgPolicy" TargetMode="External"/><Relationship Id="rId67" Type="http://schemas.openxmlformats.org/officeDocument/2006/relationships/hyperlink" Target="https://www.mitsubishi-motors.com/en/sustainability/society/green_procurement/pdf/green_procurement_guidelines.pdf" TargetMode="External"/><Relationship Id="rId116" Type="http://schemas.openxmlformats.org/officeDocument/2006/relationships/hyperlink" Target="https://www.volvogroup.com/content/dam/volvo-group/markets/master/about-us/company-values/code-of-conduct-other-policies/Human_rights_policy.pdf" TargetMode="External"/><Relationship Id="rId20" Type="http://schemas.openxmlformats.org/officeDocument/2006/relationships/hyperlink" Target="https://corporate.ford.com/content/dam/corporate/us/en-us/documents/social-impact/sustainability/additional-downloads/product-sustainability.zip" TargetMode="External"/><Relationship Id="rId41" Type="http://schemas.openxmlformats.org/officeDocument/2006/relationships/hyperlink" Target="https://www.gm.com/content/dam/company/archive/docs/legal/General_Motors_Company_Anti_Slavery_And_Human_Trafficking_Statement.pdf" TargetMode="External"/><Relationship Id="rId62" Type="http://schemas.openxmlformats.org/officeDocument/2006/relationships/hyperlink" Target="https://group.mercedes-benz.com/dokumente/nachhaltigkeit/produktion/mercedes-benz-raw-materials-report.pdf" TargetMode="External"/><Relationship Id="rId83" Type="http://schemas.openxmlformats.org/officeDocument/2006/relationships/hyperlink" Target="https://www.renaultgroup.com/wp-content/uploads/2020/06/renault_cobalt_supply_chain_mapping_.pdf" TargetMode="External"/><Relationship Id="rId88" Type="http://schemas.openxmlformats.org/officeDocument/2006/relationships/hyperlink" Target="https://www.stellantis.com/content/dam/stellantis-corporate/sustainability/csr-disclosure/stellantis/2021/Stellantis_2021_Vigilance_Plan.pdf" TargetMode="External"/><Relationship Id="rId111" Type="http://schemas.openxmlformats.org/officeDocument/2006/relationships/hyperlink" Target="https://www.volvocars.com/images/v/-/media/project/contentplatform/data/media/sustainability/procurement_position_on_metal_and_mineral_sourcing_sign_2018.pdf" TargetMode="External"/><Relationship Id="rId15" Type="http://schemas.openxmlformats.org/officeDocument/2006/relationships/hyperlink" Target="https://corporate.ford.com/operations/governance-and-policies/supplier-code-of-conduct.html" TargetMode="External"/><Relationship Id="rId36" Type="http://schemas.openxmlformats.org/officeDocument/2006/relationships/hyperlink" Target="https://www.gmsustainability.com/priorities/supporting-supplier-responsibility/responsible-sourcing.html" TargetMode="External"/><Relationship Id="rId57" Type="http://schemas.openxmlformats.org/officeDocument/2006/relationships/hyperlink" Target="https://supplier.mercedes-benz.com/servlet/JiveServlet/download/2672-9-3352/V052022_Responsible+Sourcing+Standards_EN.pdf" TargetMode="External"/><Relationship Id="rId106" Type="http://schemas.openxmlformats.org/officeDocument/2006/relationships/hyperlink" Target="https://global.toyota/pages/global_toyota/ir/library/sec/form_sd_202205_final.pdf" TargetMode="External"/><Relationship Id="rId10" Type="http://schemas.openxmlformats.org/officeDocument/2006/relationships/hyperlink" Target="https://www.bmwgroup.com/content/dam/grpw/websites/bmwgroup_com/responsibility/downloads/en/2021/BMW-Group-Stakeholder-Engagement-Policy-March-2021.pdf" TargetMode="External"/><Relationship Id="rId31" Type="http://schemas.openxmlformats.org/officeDocument/2006/relationships/hyperlink" Target="https://www.gmsustainability.com/tcfd.html" TargetMode="External"/><Relationship Id="rId52" Type="http://schemas.openxmlformats.org/officeDocument/2006/relationships/hyperlink" Target="https://worldwide.kia.com/int/files/company/sr/about/E000022012601-en.pdf" TargetMode="External"/><Relationship Id="rId73" Type="http://schemas.openxmlformats.org/officeDocument/2006/relationships/hyperlink" Target="https://www.nissan-global.com/EN/SUSTAINABILITY/LIBRARY/HUMAN_RIGHTS_GUIDELINE/ASSETS/PDF/Nissan_Global_Guideline_On_Human_Rights_e.pdf" TargetMode="External"/><Relationship Id="rId78" Type="http://schemas.openxmlformats.org/officeDocument/2006/relationships/hyperlink" Target="https://www.renaultgroup.com/wp-content/uploads/2022/04/english_anti-corruption-code-of-conduct.pdf" TargetMode="External"/><Relationship Id="rId94" Type="http://schemas.openxmlformats.org/officeDocument/2006/relationships/hyperlink" Target="https://www.tesla.com/sites/default/files/about/legal/2020-conflict-minerals-report.pdf?202105" TargetMode="External"/><Relationship Id="rId99" Type="http://schemas.openxmlformats.org/officeDocument/2006/relationships/hyperlink" Target="https://global.toyota/pages/global_toyota/sustainability/report/sdb/sdb22_en.pdf" TargetMode="External"/><Relationship Id="rId101" Type="http://schemas.openxmlformats.org/officeDocument/2006/relationships/hyperlink" Target="https://www.toyota.com/usa/environmentreport/gri-index" TargetMode="External"/><Relationship Id="rId122" Type="http://schemas.openxmlformats.org/officeDocument/2006/relationships/hyperlink" Target="https://www.volkswagenag.com/presence/nachhaltigkeit/documents/policy-intern/201209-sozialcharta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7"/>
  <sheetViews>
    <sheetView showGridLines="0" tabSelected="1" workbookViewId="0">
      <selection sqref="A1:J1"/>
    </sheetView>
  </sheetViews>
  <sheetFormatPr baseColWidth="10" defaultColWidth="14.5" defaultRowHeight="15" customHeight="1"/>
  <cols>
    <col min="1" max="1" width="2.5" customWidth="1"/>
    <col min="2" max="2" width="16.5" customWidth="1"/>
  </cols>
  <sheetData>
    <row r="1" spans="1:13" ht="90.75" customHeight="1">
      <c r="A1" s="177"/>
      <c r="B1" s="178"/>
      <c r="C1" s="178"/>
      <c r="D1" s="178"/>
      <c r="E1" s="178"/>
      <c r="F1" s="178"/>
      <c r="G1" s="178"/>
      <c r="H1" s="178"/>
      <c r="I1" s="178"/>
      <c r="J1" s="178"/>
    </row>
    <row r="2" spans="1:13">
      <c r="B2" s="179" t="s">
        <v>0</v>
      </c>
      <c r="C2" s="178"/>
      <c r="D2" s="178"/>
      <c r="E2" s="178"/>
      <c r="F2" s="178"/>
      <c r="G2" s="178"/>
      <c r="H2" s="178"/>
      <c r="I2" s="178"/>
      <c r="J2" s="178"/>
      <c r="K2" s="178"/>
      <c r="L2" s="178"/>
      <c r="M2" s="178"/>
    </row>
    <row r="3" spans="1:13">
      <c r="A3" s="3"/>
      <c r="B3" s="178"/>
      <c r="C3" s="178"/>
      <c r="D3" s="178"/>
      <c r="E3" s="178"/>
      <c r="F3" s="178"/>
      <c r="G3" s="178"/>
      <c r="H3" s="178"/>
      <c r="I3" s="178"/>
      <c r="J3" s="178"/>
      <c r="K3" s="178"/>
      <c r="L3" s="178"/>
      <c r="M3" s="178"/>
    </row>
    <row r="4" spans="1:13">
      <c r="A4" s="3"/>
      <c r="B4" s="178"/>
      <c r="C4" s="178"/>
      <c r="D4" s="178"/>
      <c r="E4" s="178"/>
      <c r="F4" s="178"/>
      <c r="G4" s="178"/>
      <c r="H4" s="178"/>
      <c r="I4" s="178"/>
      <c r="J4" s="178"/>
      <c r="K4" s="178"/>
      <c r="L4" s="178"/>
      <c r="M4" s="178"/>
    </row>
    <row r="5" spans="1:13">
      <c r="A5" s="3"/>
      <c r="B5" s="178"/>
      <c r="C5" s="178"/>
      <c r="D5" s="178"/>
      <c r="E5" s="178"/>
      <c r="F5" s="178"/>
      <c r="G5" s="178"/>
      <c r="H5" s="178"/>
      <c r="I5" s="178"/>
      <c r="J5" s="178"/>
      <c r="K5" s="178"/>
      <c r="L5" s="178"/>
      <c r="M5" s="178"/>
    </row>
    <row r="6" spans="1:13">
      <c r="A6" s="3"/>
      <c r="B6" s="178"/>
      <c r="C6" s="178"/>
      <c r="D6" s="178"/>
      <c r="E6" s="178"/>
      <c r="F6" s="178"/>
      <c r="G6" s="178"/>
      <c r="H6" s="178"/>
      <c r="I6" s="178"/>
      <c r="J6" s="178"/>
      <c r="K6" s="178"/>
      <c r="L6" s="178"/>
      <c r="M6" s="178"/>
    </row>
    <row r="7" spans="1:13">
      <c r="A7" s="3"/>
      <c r="B7" s="178"/>
      <c r="C7" s="178"/>
      <c r="D7" s="178"/>
      <c r="E7" s="178"/>
      <c r="F7" s="178"/>
      <c r="G7" s="178"/>
      <c r="H7" s="178"/>
      <c r="I7" s="178"/>
      <c r="J7" s="178"/>
      <c r="K7" s="178"/>
      <c r="L7" s="178"/>
      <c r="M7" s="178"/>
    </row>
    <row r="8" spans="1:13">
      <c r="A8" s="3"/>
      <c r="B8" s="178"/>
      <c r="C8" s="178"/>
      <c r="D8" s="178"/>
      <c r="E8" s="178"/>
      <c r="F8" s="178"/>
      <c r="G8" s="178"/>
      <c r="H8" s="178"/>
      <c r="I8" s="178"/>
      <c r="J8" s="178"/>
      <c r="K8" s="178"/>
      <c r="L8" s="178"/>
      <c r="M8" s="178"/>
    </row>
    <row r="9" spans="1:13">
      <c r="A9" s="3"/>
      <c r="B9" s="178"/>
      <c r="C9" s="178"/>
      <c r="D9" s="178"/>
      <c r="E9" s="178"/>
      <c r="F9" s="178"/>
      <c r="G9" s="178"/>
      <c r="H9" s="178"/>
      <c r="I9" s="178"/>
      <c r="J9" s="178"/>
      <c r="K9" s="178"/>
      <c r="L9" s="178"/>
      <c r="M9" s="178"/>
    </row>
    <row r="10" spans="1:13">
      <c r="A10" s="3"/>
      <c r="B10" s="178"/>
      <c r="C10" s="178"/>
      <c r="D10" s="178"/>
      <c r="E10" s="178"/>
      <c r="F10" s="178"/>
      <c r="G10" s="178"/>
      <c r="H10" s="178"/>
      <c r="I10" s="178"/>
      <c r="J10" s="178"/>
      <c r="K10" s="178"/>
      <c r="L10" s="178"/>
      <c r="M10" s="178"/>
    </row>
    <row r="11" spans="1:13">
      <c r="A11" s="3"/>
      <c r="B11" s="178"/>
      <c r="C11" s="178"/>
      <c r="D11" s="178"/>
      <c r="E11" s="178"/>
      <c r="F11" s="178"/>
      <c r="G11" s="178"/>
      <c r="H11" s="178"/>
      <c r="I11" s="178"/>
      <c r="J11" s="178"/>
      <c r="K11" s="178"/>
      <c r="L11" s="178"/>
      <c r="M11" s="178"/>
    </row>
    <row r="12" spans="1:13">
      <c r="A12" s="3"/>
      <c r="B12" s="178"/>
      <c r="C12" s="178"/>
      <c r="D12" s="178"/>
      <c r="E12" s="178"/>
      <c r="F12" s="178"/>
      <c r="G12" s="178"/>
      <c r="H12" s="178"/>
      <c r="I12" s="178"/>
      <c r="J12" s="178"/>
      <c r="K12" s="178"/>
      <c r="L12" s="178"/>
      <c r="M12" s="178"/>
    </row>
    <row r="13" spans="1:13">
      <c r="A13" s="3"/>
      <c r="B13" s="178"/>
      <c r="C13" s="178"/>
      <c r="D13" s="178"/>
      <c r="E13" s="178"/>
      <c r="F13" s="178"/>
      <c r="G13" s="178"/>
      <c r="H13" s="178"/>
      <c r="I13" s="178"/>
      <c r="J13" s="178"/>
      <c r="K13" s="178"/>
      <c r="L13" s="178"/>
      <c r="M13" s="178"/>
    </row>
    <row r="14" spans="1:13" ht="20.25" customHeight="1">
      <c r="A14" s="3"/>
      <c r="B14" s="178"/>
      <c r="C14" s="178"/>
      <c r="D14" s="178"/>
      <c r="E14" s="178"/>
      <c r="F14" s="178"/>
      <c r="G14" s="178"/>
      <c r="H14" s="178"/>
      <c r="I14" s="178"/>
      <c r="J14" s="178"/>
      <c r="K14" s="178"/>
      <c r="L14" s="178"/>
      <c r="M14" s="178"/>
    </row>
    <row r="15" spans="1:13" ht="13.5" customHeight="1">
      <c r="A15" s="3"/>
      <c r="B15" s="178"/>
      <c r="C15" s="178"/>
      <c r="D15" s="178"/>
      <c r="E15" s="178"/>
      <c r="F15" s="178"/>
      <c r="G15" s="178"/>
      <c r="H15" s="178"/>
      <c r="I15" s="178"/>
      <c r="J15" s="178"/>
      <c r="K15" s="178"/>
      <c r="L15" s="178"/>
      <c r="M15" s="178"/>
    </row>
    <row r="16" spans="1:13">
      <c r="A16" s="3"/>
      <c r="B16" s="3"/>
      <c r="C16" s="3"/>
      <c r="D16" s="3"/>
      <c r="E16" s="3"/>
      <c r="F16" s="3"/>
      <c r="G16" s="3"/>
      <c r="H16" s="3"/>
      <c r="I16" s="3"/>
      <c r="J16" s="3"/>
    </row>
    <row r="17" spans="2:13" ht="21" customHeight="1">
      <c r="B17" s="180" t="s">
        <v>1</v>
      </c>
      <c r="C17" s="161"/>
      <c r="D17" s="161"/>
      <c r="E17" s="161"/>
      <c r="F17" s="161"/>
      <c r="G17" s="161"/>
      <c r="H17" s="161"/>
      <c r="I17" s="161"/>
      <c r="J17" s="161"/>
      <c r="K17" s="161"/>
      <c r="L17" s="161"/>
      <c r="M17" s="181"/>
    </row>
    <row r="18" spans="2:13">
      <c r="B18" s="182"/>
      <c r="C18" s="170"/>
      <c r="D18" s="170"/>
      <c r="E18" s="170"/>
      <c r="F18" s="170"/>
      <c r="G18" s="170"/>
      <c r="H18" s="170"/>
      <c r="I18" s="170"/>
      <c r="J18" s="170"/>
      <c r="K18" s="170"/>
      <c r="L18" s="170"/>
      <c r="M18" s="183"/>
    </row>
    <row r="19" spans="2:13" ht="19">
      <c r="B19" s="4"/>
      <c r="C19" s="4"/>
      <c r="D19" s="4"/>
      <c r="E19" s="4"/>
      <c r="F19" s="4"/>
      <c r="G19" s="4"/>
      <c r="H19" s="4"/>
      <c r="I19" s="4"/>
      <c r="J19" s="4"/>
      <c r="K19" s="4"/>
      <c r="L19" s="4"/>
      <c r="M19" s="4"/>
    </row>
    <row r="20" spans="2:13" ht="18.75" customHeight="1">
      <c r="B20" s="184" t="s">
        <v>2</v>
      </c>
      <c r="C20" s="185"/>
      <c r="D20" s="185"/>
      <c r="E20" s="185"/>
      <c r="F20" s="185"/>
      <c r="G20" s="185"/>
      <c r="H20" s="185"/>
      <c r="I20" s="185"/>
      <c r="J20" s="185"/>
      <c r="K20" s="185"/>
      <c r="L20" s="185"/>
      <c r="M20" s="186"/>
    </row>
    <row r="21" spans="2:13" ht="18.75" customHeight="1">
      <c r="B21" s="187"/>
      <c r="C21" s="188"/>
      <c r="D21" s="188"/>
      <c r="E21" s="188"/>
      <c r="F21" s="188"/>
      <c r="G21" s="188"/>
      <c r="H21" s="188"/>
      <c r="I21" s="188"/>
      <c r="J21" s="188"/>
      <c r="K21" s="188"/>
      <c r="L21" s="188"/>
      <c r="M21" s="189"/>
    </row>
    <row r="22" spans="2:13" ht="19">
      <c r="B22" s="5"/>
      <c r="C22" s="5"/>
      <c r="D22" s="5"/>
      <c r="E22" s="5"/>
      <c r="F22" s="5"/>
      <c r="G22" s="5"/>
      <c r="H22" s="5"/>
      <c r="I22" s="5"/>
      <c r="J22" s="5"/>
      <c r="K22" s="5"/>
      <c r="L22" s="5"/>
      <c r="M22" s="5"/>
    </row>
    <row r="23" spans="2:13" ht="18.75" customHeight="1">
      <c r="B23" s="190" t="s">
        <v>3</v>
      </c>
      <c r="C23" s="191"/>
      <c r="D23" s="191"/>
      <c r="E23" s="191"/>
      <c r="F23" s="191"/>
      <c r="G23" s="191"/>
      <c r="H23" s="191"/>
      <c r="I23" s="191"/>
      <c r="J23" s="191"/>
      <c r="K23" s="191"/>
      <c r="L23" s="191"/>
      <c r="M23" s="192"/>
    </row>
    <row r="24" spans="2:13" ht="18.75" customHeight="1">
      <c r="B24" s="193"/>
      <c r="C24" s="170"/>
      <c r="D24" s="170"/>
      <c r="E24" s="170"/>
      <c r="F24" s="170"/>
      <c r="G24" s="170"/>
      <c r="H24" s="170"/>
      <c r="I24" s="170"/>
      <c r="J24" s="170"/>
      <c r="K24" s="170"/>
      <c r="L24" s="170"/>
      <c r="M24" s="194"/>
    </row>
    <row r="25" spans="2:13" ht="18.75" customHeight="1">
      <c r="B25" s="195" t="s">
        <v>4</v>
      </c>
      <c r="C25" s="161"/>
      <c r="D25" s="161"/>
      <c r="E25" s="161"/>
      <c r="F25" s="161"/>
      <c r="G25" s="161"/>
      <c r="H25" s="161"/>
      <c r="I25" s="161"/>
      <c r="J25" s="161"/>
      <c r="K25" s="161"/>
      <c r="L25" s="161"/>
      <c r="M25" s="196"/>
    </row>
    <row r="26" spans="2:13" ht="18.75" customHeight="1">
      <c r="B26" s="197"/>
      <c r="C26" s="198"/>
      <c r="D26" s="198"/>
      <c r="E26" s="198"/>
      <c r="F26" s="198"/>
      <c r="G26" s="198"/>
      <c r="H26" s="198"/>
      <c r="I26" s="198"/>
      <c r="J26" s="198"/>
      <c r="K26" s="198"/>
      <c r="L26" s="198"/>
      <c r="M26" s="199"/>
    </row>
    <row r="27" spans="2:13" ht="19">
      <c r="B27" s="6"/>
      <c r="C27" s="5"/>
      <c r="D27" s="5"/>
      <c r="E27" s="5"/>
      <c r="F27" s="5"/>
      <c r="G27" s="5"/>
      <c r="H27" s="5"/>
      <c r="I27" s="5"/>
      <c r="J27" s="5"/>
      <c r="K27" s="5"/>
      <c r="L27" s="5"/>
      <c r="M27" s="5"/>
    </row>
    <row r="28" spans="2:13" ht="18.75" customHeight="1">
      <c r="B28" s="200" t="s">
        <v>5</v>
      </c>
      <c r="C28" s="201"/>
      <c r="D28" s="201"/>
      <c r="E28" s="201"/>
      <c r="F28" s="201"/>
      <c r="G28" s="201"/>
      <c r="H28" s="201"/>
      <c r="I28" s="201"/>
      <c r="J28" s="201"/>
      <c r="K28" s="201"/>
      <c r="L28" s="201"/>
      <c r="M28" s="202"/>
    </row>
    <row r="29" spans="2:13" ht="18.75" customHeight="1">
      <c r="B29" s="203"/>
      <c r="C29" s="170"/>
      <c r="D29" s="170"/>
      <c r="E29" s="170"/>
      <c r="F29" s="170"/>
      <c r="G29" s="170"/>
      <c r="H29" s="170"/>
      <c r="I29" s="170"/>
      <c r="J29" s="170"/>
      <c r="K29" s="170"/>
      <c r="L29" s="170"/>
      <c r="M29" s="204"/>
    </row>
    <row r="30" spans="2:13" ht="18.75" customHeight="1">
      <c r="B30" s="160" t="s">
        <v>6</v>
      </c>
      <c r="C30" s="161"/>
      <c r="D30" s="161"/>
      <c r="E30" s="161"/>
      <c r="F30" s="161"/>
      <c r="G30" s="161"/>
      <c r="H30" s="161"/>
      <c r="I30" s="161"/>
      <c r="J30" s="161"/>
      <c r="K30" s="161"/>
      <c r="L30" s="161"/>
      <c r="M30" s="162"/>
    </row>
    <row r="31" spans="2:13" ht="18.75" customHeight="1">
      <c r="B31" s="163"/>
      <c r="C31" s="164"/>
      <c r="D31" s="164"/>
      <c r="E31" s="164"/>
      <c r="F31" s="164"/>
      <c r="G31" s="164"/>
      <c r="H31" s="164"/>
      <c r="I31" s="164"/>
      <c r="J31" s="164"/>
      <c r="K31" s="164"/>
      <c r="L31" s="164"/>
      <c r="M31" s="165"/>
    </row>
    <row r="32" spans="2:13" ht="19">
      <c r="B32" s="5"/>
      <c r="C32" s="5"/>
      <c r="D32" s="5"/>
      <c r="E32" s="5"/>
      <c r="F32" s="5"/>
      <c r="G32" s="5"/>
      <c r="H32" s="5"/>
      <c r="I32" s="5"/>
      <c r="J32" s="5"/>
      <c r="K32" s="5"/>
      <c r="L32" s="5"/>
      <c r="M32" s="5"/>
    </row>
    <row r="33" spans="2:13" ht="18.75" customHeight="1">
      <c r="B33" s="166" t="s">
        <v>7</v>
      </c>
      <c r="C33" s="167"/>
      <c r="D33" s="167"/>
      <c r="E33" s="167"/>
      <c r="F33" s="167"/>
      <c r="G33" s="167"/>
      <c r="H33" s="167"/>
      <c r="I33" s="167"/>
      <c r="J33" s="167"/>
      <c r="K33" s="167"/>
      <c r="L33" s="167"/>
      <c r="M33" s="168"/>
    </row>
    <row r="34" spans="2:13" ht="18.75" customHeight="1">
      <c r="B34" s="169"/>
      <c r="C34" s="170"/>
      <c r="D34" s="170"/>
      <c r="E34" s="170"/>
      <c r="F34" s="170"/>
      <c r="G34" s="170"/>
      <c r="H34" s="170"/>
      <c r="I34" s="170"/>
      <c r="J34" s="170"/>
      <c r="K34" s="170"/>
      <c r="L34" s="170"/>
      <c r="M34" s="171"/>
    </row>
    <row r="35" spans="2:13" ht="18.75" customHeight="1">
      <c r="B35" s="172" t="s">
        <v>8</v>
      </c>
      <c r="C35" s="161"/>
      <c r="D35" s="161"/>
      <c r="E35" s="161"/>
      <c r="F35" s="161"/>
      <c r="G35" s="161"/>
      <c r="H35" s="161"/>
      <c r="I35" s="161"/>
      <c r="J35" s="161"/>
      <c r="K35" s="161"/>
      <c r="L35" s="161"/>
      <c r="M35" s="173"/>
    </row>
    <row r="36" spans="2:13" ht="18.75" customHeight="1">
      <c r="B36" s="174"/>
      <c r="C36" s="175"/>
      <c r="D36" s="175"/>
      <c r="E36" s="175"/>
      <c r="F36" s="175"/>
      <c r="G36" s="175"/>
      <c r="H36" s="175"/>
      <c r="I36" s="175"/>
      <c r="J36" s="175"/>
      <c r="K36" s="175"/>
      <c r="L36" s="175"/>
      <c r="M36" s="176"/>
    </row>
    <row r="37" spans="2:13" ht="19">
      <c r="B37" s="7"/>
      <c r="C37" s="7"/>
      <c r="D37" s="7"/>
      <c r="E37" s="7"/>
      <c r="F37" s="7"/>
      <c r="G37" s="7"/>
      <c r="H37" s="7"/>
      <c r="I37" s="7"/>
      <c r="J37" s="7"/>
      <c r="K37" s="7"/>
      <c r="L37" s="7"/>
      <c r="M37" s="7"/>
    </row>
  </sheetData>
  <sheetProtection algorithmName="SHA-512" hashValue="NE9BxpVrzx538s8SwMAYu6nUHv+GjOLSAZjQ4MlGZr0wmG/omFcGdE6r5+Ffq978zyjraBzaDnlmDce1IdXEug==" saltValue="rZ8u6cx/chz4iqWv76JWSg==" spinCount="100000" sheet="1" objects="1" scenarios="1"/>
  <mergeCells count="10">
    <mergeCell ref="B30:M31"/>
    <mergeCell ref="B33:M34"/>
    <mergeCell ref="B35:M36"/>
    <mergeCell ref="A1:J1"/>
    <mergeCell ref="B2:M15"/>
    <mergeCell ref="B17:M18"/>
    <mergeCell ref="B20:M21"/>
    <mergeCell ref="B23:M24"/>
    <mergeCell ref="B25:M26"/>
    <mergeCell ref="B28:M29"/>
  </mergeCells>
  <hyperlinks>
    <hyperlink ref="B20" location="'2. Summary | Overall'!A1" display="2. Summary | Overall - - this worksheet presents the total scores the automakers received for each of the two main categories (climate &amp; environment, and human rights), as well as the total scores for each of their four sub-categories." xr:uid="{00000000-0004-0000-0000-000000000000}"/>
    <hyperlink ref="B23" location="'3. Summary | Climate &amp; Environm'!A1" display="3. Summary | Climate &amp; Environment - this worksheets presents the scores for each indicator of the climate and environment category, which looks at automakers' efforts to ensure fossil-free and environmentally responsible supply chains." xr:uid="{00000000-0004-0000-0000-000001000000}"/>
    <hyperlink ref="B25" location="'4. Summary | Respect for Human '!A1" display="4. Summary | Respect for Human Rights - this worksheet presents the scores for each indicator of the human rights categories, which looks at efforts by automakers to ensure responsible sourcing and respect for human rights throughout their supply chain _x000a_" xr:uid="{00000000-0004-0000-0000-000002000000}"/>
    <hyperlink ref="B28" location="'5. Auto Review | Climate &amp; Envi'!A1" display="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 xr:uid="{00000000-0004-0000-0000-000003000000}"/>
    <hyperlink ref="B30" location="'6. Auto Review | Respect for Hu'!A1" display="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 xr:uid="{00000000-0004-0000-0000-000004000000}"/>
    <hyperlink ref="B33" location="'7. Weightings'!A1" display="7. Weightings - this worksheet provides an overview of the weighting methodology applied to the groups of indicators used for each sub-category. Please see the accompanying methodology document for more information on this weighting methodology._x000a_" xr:uid="{00000000-0004-0000-0000-000005000000}"/>
    <hyperlink ref="B35" location="'8. Company Docs Reviewed'!A1" display="8. Company docs reviewed - this worksheet provides a bibliography of the company documents reviewed for the evaluation and scoring of each automaker. Note that, as explained in the methodology document, the cut-off date for information to be included in our analysis was 1 August 2022."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V74"/>
  <sheetViews>
    <sheetView showGridLines="0" workbookViewId="0">
      <pane xSplit="2" topLeftCell="C1" activePane="topRight" state="frozen"/>
      <selection pane="topRight"/>
    </sheetView>
  </sheetViews>
  <sheetFormatPr baseColWidth="10" defaultColWidth="14.5" defaultRowHeight="15" customHeight="1"/>
  <cols>
    <col min="1" max="1" width="3.1640625" customWidth="1"/>
    <col min="2" max="2" width="12.6640625" customWidth="1"/>
    <col min="3" max="3" width="13.5" customWidth="1"/>
    <col min="4" max="4" width="3" customWidth="1"/>
    <col min="5" max="10" width="13.6640625" customWidth="1"/>
    <col min="11" max="11" width="3" customWidth="1"/>
    <col min="12" max="16" width="13.6640625" customWidth="1"/>
    <col min="17" max="17" width="3" customWidth="1"/>
    <col min="18" max="18" width="16.5" customWidth="1"/>
  </cols>
  <sheetData>
    <row r="1" spans="1:22" ht="15.75" customHeight="1">
      <c r="A1" s="8"/>
      <c r="B1" s="8"/>
      <c r="C1" s="9"/>
      <c r="D1" s="10"/>
      <c r="E1" s="10"/>
      <c r="F1" s="10"/>
      <c r="G1" s="10"/>
      <c r="H1" s="10"/>
      <c r="I1" s="10"/>
      <c r="J1" s="10"/>
      <c r="K1" s="9"/>
      <c r="L1" s="10"/>
      <c r="M1" s="10"/>
      <c r="N1" s="10"/>
      <c r="O1" s="10"/>
      <c r="P1" s="10"/>
      <c r="Q1" s="8"/>
      <c r="R1" s="11"/>
      <c r="S1" s="8"/>
      <c r="T1" s="8"/>
      <c r="U1" s="8"/>
      <c r="V1" s="8"/>
    </row>
    <row r="2" spans="1:22" ht="32.25" customHeight="1">
      <c r="A2" s="8"/>
      <c r="B2" s="8"/>
      <c r="C2" s="9"/>
      <c r="D2" s="10"/>
      <c r="E2" s="205" t="s">
        <v>9</v>
      </c>
      <c r="F2" s="206"/>
      <c r="G2" s="206"/>
      <c r="H2" s="206"/>
      <c r="I2" s="206"/>
      <c r="J2" s="207"/>
      <c r="K2" s="9"/>
      <c r="L2" s="205" t="s">
        <v>10</v>
      </c>
      <c r="M2" s="206"/>
      <c r="N2" s="206"/>
      <c r="O2" s="206"/>
      <c r="P2" s="207"/>
      <c r="Q2" s="8"/>
      <c r="R2" s="11" t="s">
        <v>11</v>
      </c>
      <c r="S2" s="8"/>
      <c r="T2" s="8"/>
      <c r="U2" s="8"/>
      <c r="V2" s="8"/>
    </row>
    <row r="3" spans="1:22" ht="32">
      <c r="A3" s="12"/>
      <c r="B3" s="13" t="s">
        <v>12</v>
      </c>
      <c r="C3" s="14" t="s">
        <v>13</v>
      </c>
      <c r="D3" s="10"/>
      <c r="E3" s="15" t="s">
        <v>14</v>
      </c>
      <c r="F3" s="16" t="s">
        <v>15</v>
      </c>
      <c r="G3" s="16" t="s">
        <v>16</v>
      </c>
      <c r="H3" s="17" t="s">
        <v>17</v>
      </c>
      <c r="I3" s="15" t="s">
        <v>18</v>
      </c>
      <c r="J3" s="17" t="s">
        <v>19</v>
      </c>
      <c r="K3" s="9"/>
      <c r="L3" s="15" t="s">
        <v>14</v>
      </c>
      <c r="M3" s="16" t="s">
        <v>20</v>
      </c>
      <c r="N3" s="16" t="s">
        <v>21</v>
      </c>
      <c r="O3" s="17" t="s">
        <v>22</v>
      </c>
      <c r="P3" s="14" t="s">
        <v>18</v>
      </c>
      <c r="Q3" s="8"/>
      <c r="R3" s="14" t="s">
        <v>23</v>
      </c>
      <c r="S3" s="8"/>
      <c r="T3" s="8"/>
      <c r="U3" s="8"/>
      <c r="V3" s="8"/>
    </row>
    <row r="4" spans="1:22" ht="16">
      <c r="A4" s="12"/>
      <c r="B4" s="12" t="s">
        <v>24</v>
      </c>
      <c r="C4" s="18">
        <v>0.21736779726683572</v>
      </c>
      <c r="D4" s="19"/>
      <c r="E4" s="20">
        <v>0.44444444444444442</v>
      </c>
      <c r="F4" s="21">
        <v>8.8888888888888892E-2</v>
      </c>
      <c r="G4" s="21">
        <v>4.5555555555555557E-2</v>
      </c>
      <c r="H4" s="22">
        <v>0.19191919191919193</v>
      </c>
      <c r="I4" s="20">
        <v>0.19270202020202021</v>
      </c>
      <c r="J4" s="22">
        <v>0.17343181818181819</v>
      </c>
      <c r="K4" s="9"/>
      <c r="L4" s="20">
        <v>0.49106508875739646</v>
      </c>
      <c r="M4" s="21">
        <v>0.27815934065934067</v>
      </c>
      <c r="N4" s="21">
        <v>8.7179487179487175E-2</v>
      </c>
      <c r="O4" s="22">
        <v>0.1888111888111888</v>
      </c>
      <c r="P4" s="18">
        <v>0.26130377635185326</v>
      </c>
      <c r="Q4" s="8"/>
      <c r="R4" s="23">
        <v>103310</v>
      </c>
      <c r="S4" s="8"/>
      <c r="T4" s="8"/>
      <c r="U4" s="8"/>
      <c r="V4" s="8"/>
    </row>
    <row r="5" spans="1:22" ht="16">
      <c r="A5" s="12"/>
      <c r="B5" s="12" t="s">
        <v>25</v>
      </c>
      <c r="C5" s="24">
        <v>0</v>
      </c>
      <c r="D5" s="19"/>
      <c r="E5" s="25">
        <v>0</v>
      </c>
      <c r="F5" s="26">
        <v>0</v>
      </c>
      <c r="G5" s="26">
        <v>0</v>
      </c>
      <c r="H5" s="27">
        <v>0</v>
      </c>
      <c r="I5" s="25">
        <v>0</v>
      </c>
      <c r="J5" s="27">
        <v>0</v>
      </c>
      <c r="K5" s="9"/>
      <c r="L5" s="25">
        <v>0</v>
      </c>
      <c r="M5" s="26">
        <v>0</v>
      </c>
      <c r="N5" s="26">
        <v>0</v>
      </c>
      <c r="O5" s="27">
        <v>0</v>
      </c>
      <c r="P5" s="24">
        <v>0</v>
      </c>
      <c r="Q5" s="8"/>
      <c r="R5" s="23">
        <v>484348</v>
      </c>
      <c r="S5" s="8"/>
      <c r="T5" s="8"/>
      <c r="U5" s="8"/>
      <c r="V5" s="8"/>
    </row>
    <row r="6" spans="1:22" ht="16">
      <c r="A6" s="12"/>
      <c r="B6" s="12" t="s">
        <v>26</v>
      </c>
      <c r="C6" s="18">
        <v>0</v>
      </c>
      <c r="D6" s="19"/>
      <c r="E6" s="20">
        <v>0</v>
      </c>
      <c r="F6" s="21">
        <v>0</v>
      </c>
      <c r="G6" s="21">
        <v>0</v>
      </c>
      <c r="H6" s="22">
        <v>0</v>
      </c>
      <c r="I6" s="20">
        <v>0</v>
      </c>
      <c r="J6" s="22">
        <v>0</v>
      </c>
      <c r="K6" s="9"/>
      <c r="L6" s="20">
        <v>0</v>
      </c>
      <c r="M6" s="21">
        <v>0</v>
      </c>
      <c r="N6" s="21">
        <v>0</v>
      </c>
      <c r="O6" s="22">
        <v>0</v>
      </c>
      <c r="P6" s="18">
        <v>0</v>
      </c>
      <c r="Q6" s="8"/>
      <c r="R6" s="28">
        <v>161033</v>
      </c>
      <c r="S6" s="8"/>
      <c r="T6" s="8"/>
      <c r="U6" s="8"/>
      <c r="V6" s="8"/>
    </row>
    <row r="7" spans="1:22" ht="16">
      <c r="A7" s="12"/>
      <c r="B7" s="12" t="s">
        <v>27</v>
      </c>
      <c r="C7" s="24">
        <v>0.33117936497263423</v>
      </c>
      <c r="D7" s="19"/>
      <c r="E7" s="25">
        <v>0.2361111111111111</v>
      </c>
      <c r="F7" s="26">
        <v>0</v>
      </c>
      <c r="G7" s="26">
        <v>0.20444444444444443</v>
      </c>
      <c r="H7" s="27">
        <v>0.10101010101010101</v>
      </c>
      <c r="I7" s="25">
        <v>0.13539141414141415</v>
      </c>
      <c r="J7" s="27">
        <v>0.14893055555555557</v>
      </c>
      <c r="K7" s="9"/>
      <c r="L7" s="25">
        <v>0.64412228796844195</v>
      </c>
      <c r="M7" s="26">
        <v>0.83150183150183155</v>
      </c>
      <c r="N7" s="26">
        <v>8.9743589743589744E-2</v>
      </c>
      <c r="O7" s="27">
        <v>0.48834498834498835</v>
      </c>
      <c r="P7" s="24">
        <v>0.51342817438971289</v>
      </c>
      <c r="Q7" s="8"/>
      <c r="R7" s="23">
        <v>61331</v>
      </c>
      <c r="S7" s="8"/>
      <c r="T7" s="8"/>
      <c r="U7" s="8"/>
      <c r="V7" s="8"/>
    </row>
    <row r="8" spans="1:22" ht="16">
      <c r="A8" s="12"/>
      <c r="B8" s="12" t="s">
        <v>28</v>
      </c>
      <c r="C8" s="18">
        <v>1.1994949494949496E-2</v>
      </c>
      <c r="D8" s="19"/>
      <c r="E8" s="20">
        <v>2.7777777777777776E-2</v>
      </c>
      <c r="F8" s="21">
        <v>0</v>
      </c>
      <c r="G8" s="21">
        <v>0</v>
      </c>
      <c r="H8" s="22">
        <v>6.8181818181818177E-2</v>
      </c>
      <c r="I8" s="20">
        <v>2.3989898989898992E-2</v>
      </c>
      <c r="J8" s="22">
        <v>2.3989898989898992E-2</v>
      </c>
      <c r="K8" s="9"/>
      <c r="L8" s="20">
        <v>0</v>
      </c>
      <c r="M8" s="21">
        <v>0</v>
      </c>
      <c r="N8" s="21">
        <v>0</v>
      </c>
      <c r="O8" s="22">
        <v>0</v>
      </c>
      <c r="P8" s="18">
        <v>0</v>
      </c>
      <c r="Q8" s="8"/>
      <c r="R8" s="23">
        <v>158549</v>
      </c>
      <c r="S8" s="8"/>
      <c r="T8" s="8"/>
      <c r="U8" s="8"/>
      <c r="V8" s="8"/>
    </row>
    <row r="9" spans="1:22" ht="16">
      <c r="A9" s="12"/>
      <c r="B9" s="12" t="s">
        <v>29</v>
      </c>
      <c r="C9" s="24">
        <v>6.717171717171716E-2</v>
      </c>
      <c r="D9" s="19"/>
      <c r="E9" s="25">
        <v>0.16666666666666666</v>
      </c>
      <c r="F9" s="26">
        <v>0.14444444444444446</v>
      </c>
      <c r="G9" s="26">
        <v>0.1</v>
      </c>
      <c r="H9" s="27">
        <v>0.12626262626262624</v>
      </c>
      <c r="I9" s="25">
        <v>0.13434343434343432</v>
      </c>
      <c r="J9" s="27">
        <v>0.13434343434343432</v>
      </c>
      <c r="K9" s="9"/>
      <c r="L9" s="25">
        <v>0</v>
      </c>
      <c r="M9" s="26">
        <v>0</v>
      </c>
      <c r="N9" s="26">
        <v>0</v>
      </c>
      <c r="O9" s="27">
        <v>0</v>
      </c>
      <c r="P9" s="24">
        <v>0</v>
      </c>
      <c r="Q9" s="8"/>
      <c r="R9" s="23">
        <v>134744</v>
      </c>
      <c r="S9" s="8"/>
      <c r="T9" s="8"/>
      <c r="U9" s="8"/>
      <c r="V9" s="8"/>
    </row>
    <row r="10" spans="1:22" ht="16">
      <c r="A10" s="12"/>
      <c r="B10" s="12" t="s">
        <v>30</v>
      </c>
      <c r="C10" s="18">
        <v>0.1528580767523075</v>
      </c>
      <c r="D10" s="19"/>
      <c r="E10" s="20">
        <v>0.1388888888888889</v>
      </c>
      <c r="F10" s="21">
        <v>0</v>
      </c>
      <c r="G10" s="21">
        <v>0</v>
      </c>
      <c r="H10" s="22">
        <v>6.0606060606060601E-2</v>
      </c>
      <c r="I10" s="20">
        <v>4.9873737373737376E-2</v>
      </c>
      <c r="J10" s="22">
        <v>5.486111111111111E-2</v>
      </c>
      <c r="K10" s="9"/>
      <c r="L10" s="20">
        <v>0.38305719921104536</v>
      </c>
      <c r="M10" s="21">
        <v>0.31593406593406592</v>
      </c>
      <c r="N10" s="21">
        <v>0.11794871794871795</v>
      </c>
      <c r="O10" s="22">
        <v>0.18648018648018644</v>
      </c>
      <c r="P10" s="18">
        <v>0.25085504239350392</v>
      </c>
      <c r="Q10" s="8"/>
      <c r="R10" s="23">
        <v>352821</v>
      </c>
      <c r="S10" s="8"/>
      <c r="T10" s="8"/>
      <c r="U10" s="8"/>
      <c r="V10" s="8"/>
    </row>
    <row r="11" spans="1:22" ht="16">
      <c r="A11" s="12"/>
      <c r="B11" s="12" t="s">
        <v>31</v>
      </c>
      <c r="C11" s="24">
        <v>0.1114687235841082</v>
      </c>
      <c r="D11" s="19"/>
      <c r="E11" s="25">
        <v>0.22222222222222221</v>
      </c>
      <c r="F11" s="26">
        <v>7.7777777777777779E-2</v>
      </c>
      <c r="G11" s="26">
        <v>5.5555555555555552E-2</v>
      </c>
      <c r="H11" s="27">
        <v>4.0404040404040407E-2</v>
      </c>
      <c r="I11" s="25">
        <v>9.8989898989899003E-2</v>
      </c>
      <c r="J11" s="27">
        <v>8.9090909090909096E-2</v>
      </c>
      <c r="K11" s="9"/>
      <c r="L11" s="25">
        <v>0.32193293885601576</v>
      </c>
      <c r="M11" s="26">
        <v>8.0586080586080577E-2</v>
      </c>
      <c r="N11" s="26">
        <v>0</v>
      </c>
      <c r="O11" s="27">
        <v>0.13286713286713286</v>
      </c>
      <c r="P11" s="24">
        <v>0.13384653807730731</v>
      </c>
      <c r="Q11" s="8"/>
      <c r="R11" s="23">
        <f t="shared" ref="R11:R12" si="0">205736/2</f>
        <v>102868</v>
      </c>
      <c r="S11" s="8"/>
      <c r="T11" s="8"/>
      <c r="U11" s="8"/>
      <c r="V11" s="8"/>
    </row>
    <row r="12" spans="1:22" ht="16">
      <c r="A12" s="12"/>
      <c r="B12" s="12" t="s">
        <v>32</v>
      </c>
      <c r="C12" s="18">
        <v>5.7990967365967372E-2</v>
      </c>
      <c r="D12" s="19"/>
      <c r="E12" s="20">
        <v>0.1388888888888889</v>
      </c>
      <c r="F12" s="21">
        <v>0</v>
      </c>
      <c r="G12" s="21">
        <v>0</v>
      </c>
      <c r="H12" s="22">
        <v>6.0606060606060601E-2</v>
      </c>
      <c r="I12" s="20">
        <v>4.9873737373737376E-2</v>
      </c>
      <c r="J12" s="22">
        <v>4.4886363636363641E-2</v>
      </c>
      <c r="K12" s="9"/>
      <c r="L12" s="20">
        <v>0.12820512820512822</v>
      </c>
      <c r="M12" s="21">
        <v>5.128205128205128E-2</v>
      </c>
      <c r="N12" s="21">
        <v>0</v>
      </c>
      <c r="O12" s="22">
        <v>0.10489510489510491</v>
      </c>
      <c r="P12" s="18">
        <v>7.1095571095571103E-2</v>
      </c>
      <c r="Q12" s="8"/>
      <c r="R12" s="23">
        <f t="shared" si="0"/>
        <v>102868</v>
      </c>
      <c r="S12" s="8"/>
      <c r="T12" s="8"/>
      <c r="U12" s="8"/>
      <c r="V12" s="8"/>
    </row>
    <row r="13" spans="1:22" ht="16">
      <c r="A13" s="12"/>
      <c r="B13" s="12" t="s">
        <v>33</v>
      </c>
      <c r="C13" s="24">
        <v>0.3687556423277577</v>
      </c>
      <c r="D13" s="19"/>
      <c r="E13" s="25">
        <v>0.43055555555555558</v>
      </c>
      <c r="F13" s="26">
        <v>0.22777777777777775</v>
      </c>
      <c r="G13" s="26">
        <v>9.7777777777777797E-2</v>
      </c>
      <c r="H13" s="27">
        <v>0.23989898989898992</v>
      </c>
      <c r="I13" s="25">
        <v>0.24900252525252528</v>
      </c>
      <c r="J13" s="27">
        <v>0.27390277777777783</v>
      </c>
      <c r="K13" s="9"/>
      <c r="L13" s="25">
        <v>0.69704142011834314</v>
      </c>
      <c r="M13" s="26">
        <v>0.51648351648351654</v>
      </c>
      <c r="N13" s="26">
        <v>0.16538461538461538</v>
      </c>
      <c r="O13" s="27">
        <v>0.47552447552447552</v>
      </c>
      <c r="P13" s="24">
        <v>0.46360850687773758</v>
      </c>
      <c r="Q13" s="8"/>
      <c r="R13" s="23">
        <v>74694</v>
      </c>
      <c r="S13" s="8"/>
      <c r="T13" s="8"/>
      <c r="U13" s="8"/>
      <c r="V13" s="8"/>
    </row>
    <row r="14" spans="1:22" ht="16">
      <c r="A14" s="12"/>
      <c r="B14" s="12" t="s">
        <v>34</v>
      </c>
      <c r="C14" s="18">
        <v>5.5392257315334245E-2</v>
      </c>
      <c r="D14" s="19"/>
      <c r="E14" s="20">
        <v>0.1388888888888889</v>
      </c>
      <c r="F14" s="21">
        <v>0</v>
      </c>
      <c r="G14" s="21">
        <v>0</v>
      </c>
      <c r="H14" s="22">
        <v>4.7979797979797983E-2</v>
      </c>
      <c r="I14" s="20">
        <v>4.671717171717172E-2</v>
      </c>
      <c r="J14" s="22">
        <v>4.671717171717172E-2</v>
      </c>
      <c r="K14" s="9"/>
      <c r="L14" s="20">
        <v>0.15187376725838264</v>
      </c>
      <c r="M14" s="21">
        <v>1.4652014652014652E-2</v>
      </c>
      <c r="N14" s="21">
        <v>0</v>
      </c>
      <c r="O14" s="22">
        <v>8.9743589743589744E-2</v>
      </c>
      <c r="P14" s="18">
        <v>6.4067342913496778E-2</v>
      </c>
      <c r="Q14" s="8"/>
      <c r="R14" s="23">
        <f t="shared" ref="R14:R16" si="1">133353/3</f>
        <v>44451</v>
      </c>
      <c r="S14" s="8"/>
      <c r="T14" s="8"/>
      <c r="U14" s="8"/>
      <c r="V14" s="8"/>
    </row>
    <row r="15" spans="1:22" ht="16">
      <c r="A15" s="12"/>
      <c r="B15" s="12" t="s">
        <v>35</v>
      </c>
      <c r="C15" s="24">
        <v>0.12194014585841509</v>
      </c>
      <c r="D15" s="19"/>
      <c r="E15" s="25">
        <v>0.1388888888888889</v>
      </c>
      <c r="F15" s="26">
        <v>0</v>
      </c>
      <c r="G15" s="26">
        <v>0.13333333333333333</v>
      </c>
      <c r="H15" s="27">
        <v>4.0404040404040407E-2</v>
      </c>
      <c r="I15" s="25">
        <v>7.815656565656566E-2</v>
      </c>
      <c r="J15" s="27">
        <v>8.5972222222222242E-2</v>
      </c>
      <c r="K15" s="9"/>
      <c r="L15" s="25">
        <v>0.30027613412228799</v>
      </c>
      <c r="M15" s="26">
        <v>0.19848901098901101</v>
      </c>
      <c r="N15" s="26">
        <v>0</v>
      </c>
      <c r="O15" s="27">
        <v>0.13286713286713286</v>
      </c>
      <c r="P15" s="24">
        <v>0.15790806949460795</v>
      </c>
      <c r="Q15" s="8"/>
      <c r="R15" s="23">
        <f t="shared" si="1"/>
        <v>44451</v>
      </c>
      <c r="S15" s="8"/>
      <c r="T15" s="8"/>
      <c r="U15" s="8"/>
      <c r="V15" s="8"/>
    </row>
    <row r="16" spans="1:22" ht="16">
      <c r="A16" s="12"/>
      <c r="B16" s="12" t="s">
        <v>36</v>
      </c>
      <c r="C16" s="18">
        <v>0.17630040632444477</v>
      </c>
      <c r="D16" s="19"/>
      <c r="E16" s="20">
        <v>0.27777777777777779</v>
      </c>
      <c r="F16" s="21">
        <v>7.7777777777777779E-2</v>
      </c>
      <c r="G16" s="21">
        <v>7.7777777777777779E-2</v>
      </c>
      <c r="H16" s="22">
        <v>0.18686868686868688</v>
      </c>
      <c r="I16" s="20">
        <v>0.15505050505050505</v>
      </c>
      <c r="J16" s="22">
        <v>0.13954545454545456</v>
      </c>
      <c r="K16" s="9"/>
      <c r="L16" s="20">
        <v>0.39798816568047329</v>
      </c>
      <c r="M16" s="21">
        <v>0.20947802197802196</v>
      </c>
      <c r="N16" s="21">
        <v>0</v>
      </c>
      <c r="O16" s="22">
        <v>0.24475524475524474</v>
      </c>
      <c r="P16" s="18">
        <v>0.21305535810343501</v>
      </c>
      <c r="Q16" s="8"/>
      <c r="R16" s="23">
        <f t="shared" si="1"/>
        <v>44451</v>
      </c>
      <c r="S16" s="8"/>
      <c r="T16" s="8"/>
      <c r="U16" s="8"/>
      <c r="V16" s="8"/>
    </row>
    <row r="17" spans="1:22" ht="16">
      <c r="A17" s="12"/>
      <c r="B17" s="12" t="s">
        <v>37</v>
      </c>
      <c r="C17" s="24">
        <v>0.18838070583262892</v>
      </c>
      <c r="D17" s="19"/>
      <c r="E17" s="25">
        <v>0.125</v>
      </c>
      <c r="F17" s="26">
        <v>0</v>
      </c>
      <c r="G17" s="26">
        <v>4.4444444444444446E-2</v>
      </c>
      <c r="H17" s="27">
        <v>0.2752525252525253</v>
      </c>
      <c r="I17" s="25">
        <v>0.11117424242424241</v>
      </c>
      <c r="J17" s="27">
        <v>0.10005681818181818</v>
      </c>
      <c r="K17" s="9"/>
      <c r="L17" s="25">
        <v>0.53453648915187379</v>
      </c>
      <c r="M17" s="26">
        <v>0.39629120879120883</v>
      </c>
      <c r="N17" s="26">
        <v>0</v>
      </c>
      <c r="O17" s="27">
        <v>0.175990675990676</v>
      </c>
      <c r="P17" s="24">
        <v>0.27670459348343968</v>
      </c>
      <c r="Q17" s="8"/>
      <c r="R17" s="23">
        <v>152337</v>
      </c>
      <c r="S17" s="8"/>
      <c r="T17" s="8"/>
      <c r="U17" s="8"/>
      <c r="V17" s="8"/>
    </row>
    <row r="18" spans="1:22" ht="16">
      <c r="A18" s="12"/>
      <c r="B18" s="12" t="s">
        <v>38</v>
      </c>
      <c r="C18" s="18">
        <v>0.14141924581828424</v>
      </c>
      <c r="D18" s="19"/>
      <c r="E18" s="20">
        <v>5.5555555555555552E-2</v>
      </c>
      <c r="F18" s="21">
        <v>0</v>
      </c>
      <c r="G18" s="21">
        <v>0</v>
      </c>
      <c r="H18" s="22">
        <v>0.18181818181818182</v>
      </c>
      <c r="I18" s="20">
        <v>5.9343434343434351E-2</v>
      </c>
      <c r="J18" s="22">
        <v>7.1212121212121227E-2</v>
      </c>
      <c r="K18" s="9"/>
      <c r="L18" s="20">
        <v>0.33080867850098616</v>
      </c>
      <c r="M18" s="21">
        <v>0.32898351648351648</v>
      </c>
      <c r="N18" s="21">
        <v>5.3846153846153842E-2</v>
      </c>
      <c r="O18" s="22">
        <v>0.13286713286713286</v>
      </c>
      <c r="P18" s="18">
        <v>0.21162637042444729</v>
      </c>
      <c r="Q18" s="8"/>
      <c r="R18" s="23">
        <v>689785</v>
      </c>
      <c r="S18" s="8"/>
      <c r="T18" s="8"/>
      <c r="U18" s="8"/>
      <c r="V18" s="8"/>
    </row>
    <row r="19" spans="1:22" ht="16">
      <c r="A19" s="12"/>
      <c r="B19" s="12" t="s">
        <v>39</v>
      </c>
      <c r="C19" s="24">
        <v>6.4049468160045087E-2</v>
      </c>
      <c r="D19" s="19"/>
      <c r="E19" s="25">
        <v>0.18055555555555555</v>
      </c>
      <c r="F19" s="26">
        <v>0</v>
      </c>
      <c r="G19" s="26">
        <v>0</v>
      </c>
      <c r="H19" s="27">
        <v>4.0404040404040407E-2</v>
      </c>
      <c r="I19" s="25">
        <v>5.5239898989898992E-2</v>
      </c>
      <c r="J19" s="27">
        <v>4.9715909090909095E-2</v>
      </c>
      <c r="K19" s="9"/>
      <c r="L19" s="25">
        <v>0.17700197238658777</v>
      </c>
      <c r="M19" s="26">
        <v>5.4945054945054937E-2</v>
      </c>
      <c r="N19" s="26">
        <v>0</v>
      </c>
      <c r="O19" s="27">
        <v>8.1585081585081584E-2</v>
      </c>
      <c r="P19" s="24">
        <v>7.8383027229181071E-2</v>
      </c>
      <c r="Q19" s="8"/>
      <c r="R19" s="23">
        <v>6202</v>
      </c>
      <c r="S19" s="8"/>
      <c r="T19" s="8"/>
      <c r="U19" s="8"/>
      <c r="V19" s="8"/>
    </row>
    <row r="20" spans="1:22" ht="16">
      <c r="A20" s="12"/>
      <c r="B20" s="12" t="s">
        <v>40</v>
      </c>
      <c r="C20" s="18">
        <v>0.25760871073371072</v>
      </c>
      <c r="D20" s="19"/>
      <c r="E20" s="20">
        <v>0.47222222222222221</v>
      </c>
      <c r="F20" s="21">
        <v>8.8888888888888892E-2</v>
      </c>
      <c r="G20" s="21">
        <v>0.13333333333333333</v>
      </c>
      <c r="H20" s="22">
        <v>0.17171717171717171</v>
      </c>
      <c r="I20" s="20">
        <v>0.21654040404040403</v>
      </c>
      <c r="J20" s="22">
        <v>0.23819444444444443</v>
      </c>
      <c r="K20" s="9"/>
      <c r="L20" s="20">
        <v>0.48205128205128212</v>
      </c>
      <c r="M20" s="21">
        <v>0.43956043956043955</v>
      </c>
      <c r="N20" s="21">
        <v>2.564102564102564E-2</v>
      </c>
      <c r="O20" s="22">
        <v>0.16083916083916083</v>
      </c>
      <c r="P20" s="18">
        <v>0.27702297702297707</v>
      </c>
      <c r="Q20" s="8"/>
      <c r="R20" s="23">
        <v>314489</v>
      </c>
      <c r="S20" s="8"/>
      <c r="T20" s="8"/>
      <c r="U20" s="8"/>
      <c r="V20" s="8"/>
    </row>
    <row r="21" spans="1:22" ht="16">
      <c r="A21" s="12"/>
      <c r="B21" s="12" t="s">
        <v>41</v>
      </c>
      <c r="C21" s="29">
        <v>0.31089293398908779</v>
      </c>
      <c r="D21" s="19"/>
      <c r="E21" s="30">
        <v>0.31944444444444442</v>
      </c>
      <c r="F21" s="31">
        <v>0.53888888888888886</v>
      </c>
      <c r="G21" s="31">
        <v>0.35444444444444445</v>
      </c>
      <c r="H21" s="32">
        <v>0.17676767676767677</v>
      </c>
      <c r="I21" s="30">
        <v>0.3473863636363636</v>
      </c>
      <c r="J21" s="32">
        <v>0.38212499999999999</v>
      </c>
      <c r="K21" s="9"/>
      <c r="L21" s="30">
        <v>0.48118343195266267</v>
      </c>
      <c r="M21" s="31">
        <v>0.31662087912087916</v>
      </c>
      <c r="N21" s="31">
        <v>0</v>
      </c>
      <c r="O21" s="32">
        <v>0.16083916083916083</v>
      </c>
      <c r="P21" s="29">
        <v>0.23966086797817565</v>
      </c>
      <c r="Q21" s="8"/>
      <c r="R21" s="33">
        <v>47630</v>
      </c>
      <c r="S21" s="8"/>
      <c r="T21" s="8"/>
      <c r="U21" s="8"/>
      <c r="V21" s="8"/>
    </row>
    <row r="22" spans="1:22">
      <c r="A22" s="8"/>
      <c r="B22" s="8"/>
      <c r="C22" s="8"/>
      <c r="D22" s="8"/>
      <c r="E22" s="8"/>
      <c r="F22" s="8"/>
      <c r="G22" s="8"/>
      <c r="H22" s="8"/>
      <c r="I22" s="8"/>
      <c r="J22" s="8"/>
      <c r="K22" s="8"/>
      <c r="L22" s="8"/>
      <c r="M22" s="8"/>
      <c r="N22" s="8"/>
      <c r="O22" s="8"/>
      <c r="P22" s="8"/>
      <c r="Q22" s="8"/>
      <c r="R22" s="8"/>
      <c r="S22" s="8"/>
      <c r="T22" s="8"/>
      <c r="U22" s="8"/>
      <c r="V22" s="8"/>
    </row>
    <row r="23" spans="1:22">
      <c r="A23" s="34"/>
      <c r="C23" s="208" t="s">
        <v>42</v>
      </c>
      <c r="D23" s="178"/>
      <c r="E23" s="178"/>
      <c r="F23" s="178"/>
      <c r="G23" s="178"/>
      <c r="H23" s="178"/>
      <c r="I23" s="178"/>
      <c r="J23" s="178"/>
      <c r="K23" s="8"/>
      <c r="L23" s="8"/>
      <c r="M23" s="8"/>
      <c r="N23" s="8"/>
      <c r="O23" s="8"/>
      <c r="P23" s="8"/>
      <c r="Q23" s="8"/>
      <c r="R23" s="8"/>
      <c r="S23" s="8"/>
      <c r="T23" s="8"/>
      <c r="U23" s="8"/>
      <c r="V23" s="8"/>
    </row>
    <row r="24" spans="1:22">
      <c r="A24" s="34"/>
      <c r="C24" s="209" t="s">
        <v>43</v>
      </c>
      <c r="D24" s="178"/>
      <c r="E24" s="178"/>
      <c r="F24" s="178"/>
      <c r="G24" s="178"/>
      <c r="H24" s="178"/>
      <c r="I24" s="178"/>
      <c r="J24" s="178"/>
      <c r="K24" s="8"/>
      <c r="L24" s="8"/>
      <c r="M24" s="8"/>
      <c r="N24" s="8"/>
      <c r="O24" s="8"/>
      <c r="P24" s="8"/>
      <c r="Q24" s="8"/>
      <c r="R24" s="8"/>
      <c r="S24" s="8"/>
      <c r="T24" s="8"/>
      <c r="U24" s="8"/>
      <c r="V24" s="8"/>
    </row>
    <row r="25" spans="1:22">
      <c r="A25" s="8"/>
      <c r="B25" s="8"/>
      <c r="C25" s="8"/>
      <c r="D25" s="8"/>
      <c r="E25" s="8"/>
      <c r="F25" s="8"/>
      <c r="G25" s="8"/>
      <c r="H25" s="8"/>
      <c r="I25" s="8"/>
      <c r="J25" s="8"/>
      <c r="K25" s="8"/>
      <c r="L25" s="8"/>
      <c r="M25" s="8"/>
      <c r="N25" s="8"/>
      <c r="O25" s="8"/>
      <c r="P25" s="8"/>
      <c r="Q25" s="8"/>
      <c r="R25" s="8"/>
      <c r="S25" s="8"/>
      <c r="T25" s="8"/>
      <c r="U25" s="8"/>
      <c r="V25" s="8"/>
    </row>
    <row r="26" spans="1:22" hidden="1">
      <c r="A26" s="8"/>
      <c r="B26" s="8"/>
      <c r="C26" s="8"/>
      <c r="D26" s="8"/>
      <c r="E26" s="8"/>
      <c r="F26" s="8"/>
      <c r="G26" s="8"/>
      <c r="H26" s="8"/>
      <c r="I26" s="8"/>
      <c r="J26" s="8"/>
      <c r="K26" s="8"/>
      <c r="L26" s="8"/>
      <c r="M26" s="8"/>
      <c r="N26" s="8"/>
      <c r="O26" s="8"/>
      <c r="P26" s="8"/>
      <c r="Q26" s="8"/>
      <c r="R26" s="8"/>
      <c r="S26" s="8"/>
      <c r="T26" s="8"/>
      <c r="U26" s="8"/>
      <c r="V26" s="8"/>
    </row>
    <row r="27" spans="1:22" hidden="1">
      <c r="A27" s="8"/>
      <c r="B27" s="8"/>
      <c r="C27" s="8"/>
      <c r="D27" s="8"/>
      <c r="E27" s="8"/>
      <c r="F27" s="8"/>
      <c r="G27" s="8"/>
      <c r="H27" s="8"/>
      <c r="I27" s="8"/>
      <c r="J27" s="8"/>
      <c r="K27" s="8"/>
      <c r="L27" s="8"/>
      <c r="M27" s="8"/>
      <c r="N27" s="8"/>
      <c r="O27" s="8"/>
      <c r="P27" s="8"/>
      <c r="Q27" s="8"/>
      <c r="R27" s="8"/>
      <c r="S27" s="8"/>
      <c r="T27" s="8"/>
      <c r="U27" s="8"/>
      <c r="V27" s="8"/>
    </row>
    <row r="28" spans="1:22" hidden="1">
      <c r="A28" s="35"/>
      <c r="B28" s="35" t="s">
        <v>44</v>
      </c>
      <c r="C28" s="35"/>
      <c r="D28" s="35"/>
      <c r="E28" s="35"/>
      <c r="F28" s="35"/>
      <c r="G28" s="35"/>
      <c r="H28" s="35"/>
      <c r="I28" s="35"/>
      <c r="J28" s="35"/>
      <c r="K28" s="35"/>
      <c r="L28" s="35"/>
      <c r="M28" s="35"/>
      <c r="N28" s="35"/>
      <c r="O28" s="35"/>
      <c r="P28" s="35"/>
      <c r="Q28" s="35"/>
      <c r="R28" s="35"/>
      <c r="S28" s="35"/>
      <c r="T28" s="35"/>
      <c r="U28" s="35"/>
      <c r="V28" s="35"/>
    </row>
    <row r="29" spans="1:22" hidden="1">
      <c r="A29" s="36"/>
      <c r="B29" s="36"/>
      <c r="C29" s="36"/>
      <c r="D29" s="36"/>
      <c r="E29" s="36"/>
      <c r="F29" s="36"/>
      <c r="G29" s="36"/>
      <c r="H29" s="36"/>
      <c r="I29" s="36"/>
      <c r="J29" s="36"/>
      <c r="K29" s="36"/>
      <c r="L29" s="36"/>
      <c r="M29" s="36"/>
      <c r="N29" s="36"/>
      <c r="O29" s="36"/>
      <c r="P29" s="36"/>
      <c r="Q29" s="36"/>
      <c r="R29" s="36"/>
      <c r="S29" s="36"/>
      <c r="T29" s="36"/>
      <c r="U29" s="36"/>
      <c r="V29" s="36"/>
    </row>
    <row r="30" spans="1:22" hidden="1">
      <c r="A30" s="36"/>
      <c r="B30" s="36"/>
      <c r="C30" s="36"/>
      <c r="D30" s="36"/>
      <c r="E30" s="37" t="str">
        <f>'3. Summary | Climate &amp; Environm'!E1</f>
        <v>BMW</v>
      </c>
      <c r="F30" s="37" t="str">
        <f>'3. Summary | Climate &amp; Environm'!F1</f>
        <v>BYD</v>
      </c>
      <c r="G30" s="37" t="str">
        <f>'3. Summary | Climate &amp; Environm'!G1</f>
        <v>Chery</v>
      </c>
      <c r="H30" s="37" t="str">
        <f>'3. Summary | Climate &amp; Environm'!H1</f>
        <v>Ford</v>
      </c>
      <c r="I30" s="37" t="str">
        <f>'3. Summary | Climate &amp; Environm'!I1</f>
        <v>GAC</v>
      </c>
      <c r="J30" s="37" t="str">
        <f>'3. Summary | Climate &amp; Environm'!J1</f>
        <v>Geely</v>
      </c>
      <c r="K30" s="37" t="str">
        <f>'3. Summary | Climate &amp; Environm'!K1</f>
        <v>GM</v>
      </c>
      <c r="L30" s="37" t="str">
        <f>'3. Summary | Climate &amp; Environm'!L1</f>
        <v>Hyundai</v>
      </c>
      <c r="M30" s="37" t="str">
        <f>'3. Summary | Climate &amp; Environm'!M1</f>
        <v>Kia</v>
      </c>
      <c r="N30" s="37" t="str">
        <f>'3. Summary | Climate &amp; Environm'!N1</f>
        <v>Mercedes</v>
      </c>
      <c r="O30" s="37" t="str">
        <f>'3. Summary | Climate &amp; Environm'!O1</f>
        <v>Mitsubishi</v>
      </c>
      <c r="P30" s="37" t="str">
        <f>'3. Summary | Climate &amp; Environm'!P1</f>
        <v>Nissan</v>
      </c>
      <c r="Q30" s="37" t="str">
        <f>'3. Summary | Climate &amp; Environm'!Q1</f>
        <v>Renault</v>
      </c>
      <c r="R30" s="37" t="str">
        <f>'3. Summary | Climate &amp; Environm'!R1</f>
        <v>Stellantis</v>
      </c>
      <c r="S30" s="37" t="str">
        <f>'3. Summary | Climate &amp; Environm'!S1</f>
        <v>Tesla</v>
      </c>
      <c r="T30" s="37" t="str">
        <f>'3. Summary | Climate &amp; Environm'!T1</f>
        <v>Toyota</v>
      </c>
      <c r="U30" s="37" t="str">
        <f>'3. Summary | Climate &amp; Environm'!U1</f>
        <v>Volkswagen</v>
      </c>
      <c r="V30" s="37" t="str">
        <f>'3. Summary | Climate &amp; Environm'!V1</f>
        <v>Volvo</v>
      </c>
    </row>
    <row r="31" spans="1:22" hidden="1">
      <c r="A31" s="36"/>
      <c r="B31" s="36" t="s">
        <v>45</v>
      </c>
      <c r="C31" s="36"/>
      <c r="D31" s="38"/>
      <c r="E31" s="39">
        <f>'3. Summary | Climate &amp; Environm'!E22</f>
        <v>0.44444444444444442</v>
      </c>
      <c r="F31" s="39">
        <f>'3. Summary | Climate &amp; Environm'!F22</f>
        <v>0</v>
      </c>
      <c r="G31" s="39">
        <f>'3. Summary | Climate &amp; Environm'!G22</f>
        <v>0</v>
      </c>
      <c r="H31" s="39">
        <f>'3. Summary | Climate &amp; Environm'!H22</f>
        <v>0.2361111111111111</v>
      </c>
      <c r="I31" s="39">
        <f>'3. Summary | Climate &amp; Environm'!I22</f>
        <v>2.7777777777777776E-2</v>
      </c>
      <c r="J31" s="39">
        <f>'3. Summary | Climate &amp; Environm'!J22</f>
        <v>0.16666666666666666</v>
      </c>
      <c r="K31" s="39">
        <f>'3. Summary | Climate &amp; Environm'!K22</f>
        <v>0.1388888888888889</v>
      </c>
      <c r="L31" s="39">
        <f>'3. Summary | Climate &amp; Environm'!L22</f>
        <v>0.22222222222222221</v>
      </c>
      <c r="M31" s="39">
        <f>'3. Summary | Climate &amp; Environm'!M22</f>
        <v>0.1388888888888889</v>
      </c>
      <c r="N31" s="39">
        <f>'3. Summary | Climate &amp; Environm'!N22</f>
        <v>0.43055555555555558</v>
      </c>
      <c r="O31" s="39">
        <f>'3. Summary | Climate &amp; Environm'!O22</f>
        <v>0.1388888888888889</v>
      </c>
      <c r="P31" s="39">
        <f>'3. Summary | Climate &amp; Environm'!P22</f>
        <v>0.1388888888888889</v>
      </c>
      <c r="Q31" s="39">
        <f>'3. Summary | Climate &amp; Environm'!Q22</f>
        <v>0.27777777777777779</v>
      </c>
      <c r="R31" s="39">
        <f>'3. Summary | Climate &amp; Environm'!R22</f>
        <v>0.125</v>
      </c>
      <c r="S31" s="39">
        <f>'3. Summary | Climate &amp; Environm'!S22</f>
        <v>5.5555555555555552E-2</v>
      </c>
      <c r="T31" s="39">
        <f>'3. Summary | Climate &amp; Environm'!T22</f>
        <v>0.18055555555555555</v>
      </c>
      <c r="U31" s="39">
        <f>'3. Summary | Climate &amp; Environm'!U22</f>
        <v>0.47222222222222221</v>
      </c>
      <c r="V31" s="39">
        <f>'3. Summary | Climate &amp; Environm'!V22</f>
        <v>0.31944444444444442</v>
      </c>
    </row>
    <row r="32" spans="1:22" hidden="1">
      <c r="A32" s="36"/>
      <c r="B32" s="36" t="s">
        <v>15</v>
      </c>
      <c r="C32" s="36"/>
      <c r="D32" s="38"/>
      <c r="E32" s="39">
        <f>'3. Summary | Climate &amp; Environm'!E41</f>
        <v>8.8888888888888892E-2</v>
      </c>
      <c r="F32" s="39">
        <f>'3. Summary | Climate &amp; Environm'!F41</f>
        <v>0</v>
      </c>
      <c r="G32" s="39">
        <f>'3. Summary | Climate &amp; Environm'!G41</f>
        <v>0</v>
      </c>
      <c r="H32" s="39">
        <f>'3. Summary | Climate &amp; Environm'!H41</f>
        <v>0</v>
      </c>
      <c r="I32" s="39">
        <f>'3. Summary | Climate &amp; Environm'!I41</f>
        <v>0</v>
      </c>
      <c r="J32" s="39">
        <f>'3. Summary | Climate &amp; Environm'!J41</f>
        <v>0.14444444444444446</v>
      </c>
      <c r="K32" s="39">
        <f>'3. Summary | Climate &amp; Environm'!K41</f>
        <v>0</v>
      </c>
      <c r="L32" s="39">
        <f>'3. Summary | Climate &amp; Environm'!L41</f>
        <v>7.7777777777777779E-2</v>
      </c>
      <c r="M32" s="39">
        <f>'3. Summary | Climate &amp; Environm'!M41</f>
        <v>0</v>
      </c>
      <c r="N32" s="39">
        <f>'3. Summary | Climate &amp; Environm'!N41</f>
        <v>0.22777777777777775</v>
      </c>
      <c r="O32" s="39">
        <f>'3. Summary | Climate &amp; Environm'!O41</f>
        <v>0</v>
      </c>
      <c r="P32" s="39">
        <f>'3. Summary | Climate &amp; Environm'!P41</f>
        <v>0</v>
      </c>
      <c r="Q32" s="39">
        <f>'3. Summary | Climate &amp; Environm'!Q41</f>
        <v>7.7777777777777779E-2</v>
      </c>
      <c r="R32" s="39">
        <f>'3. Summary | Climate &amp; Environm'!R41</f>
        <v>0</v>
      </c>
      <c r="S32" s="39">
        <f>'3. Summary | Climate &amp; Environm'!S41</f>
        <v>0</v>
      </c>
      <c r="T32" s="39">
        <f>'3. Summary | Climate &amp; Environm'!T41</f>
        <v>0</v>
      </c>
      <c r="U32" s="39">
        <f>'3. Summary | Climate &amp; Environm'!U41</f>
        <v>8.8888888888888892E-2</v>
      </c>
      <c r="V32" s="39">
        <f>'3. Summary | Climate &amp; Environm'!V41</f>
        <v>0.53888888888888886</v>
      </c>
    </row>
    <row r="33" spans="1:22" hidden="1">
      <c r="A33" s="36"/>
      <c r="B33" s="36" t="s">
        <v>16</v>
      </c>
      <c r="C33" s="36"/>
      <c r="D33" s="38"/>
      <c r="E33" s="39">
        <f>'3. Summary | Climate &amp; Environm'!E60</f>
        <v>4.5555555555555557E-2</v>
      </c>
      <c r="F33" s="39">
        <f>'3. Summary | Climate &amp; Environm'!F60</f>
        <v>0</v>
      </c>
      <c r="G33" s="39">
        <f>'3. Summary | Climate &amp; Environm'!G60</f>
        <v>0</v>
      </c>
      <c r="H33" s="39">
        <f>'3. Summary | Climate &amp; Environm'!H60</f>
        <v>0.20444444444444443</v>
      </c>
      <c r="I33" s="39">
        <f>'3. Summary | Climate &amp; Environm'!I60</f>
        <v>0</v>
      </c>
      <c r="J33" s="39">
        <f>'3. Summary | Climate &amp; Environm'!J60</f>
        <v>0.1</v>
      </c>
      <c r="K33" s="39">
        <f>'3. Summary | Climate &amp; Environm'!K60</f>
        <v>0</v>
      </c>
      <c r="L33" s="39">
        <f>'3. Summary | Climate &amp; Environm'!L60</f>
        <v>5.5555555555555552E-2</v>
      </c>
      <c r="M33" s="39">
        <f>'3. Summary | Climate &amp; Environm'!M60</f>
        <v>0</v>
      </c>
      <c r="N33" s="39">
        <f>'3. Summary | Climate &amp; Environm'!N60</f>
        <v>9.7777777777777797E-2</v>
      </c>
      <c r="O33" s="39">
        <f>'3. Summary | Climate &amp; Environm'!O60</f>
        <v>0</v>
      </c>
      <c r="P33" s="39">
        <f>'3. Summary | Climate &amp; Environm'!P60</f>
        <v>0.13333333333333333</v>
      </c>
      <c r="Q33" s="39">
        <f>'3. Summary | Climate &amp; Environm'!Q60</f>
        <v>7.7777777777777779E-2</v>
      </c>
      <c r="R33" s="39">
        <f>'3. Summary | Climate &amp; Environm'!R60</f>
        <v>4.4444444444444446E-2</v>
      </c>
      <c r="S33" s="39">
        <f>'3. Summary | Climate &amp; Environm'!S60</f>
        <v>0</v>
      </c>
      <c r="T33" s="39">
        <f>'3. Summary | Climate &amp; Environm'!T60</f>
        <v>0</v>
      </c>
      <c r="U33" s="39">
        <f>'3. Summary | Climate &amp; Environm'!U60</f>
        <v>0.13333333333333333</v>
      </c>
      <c r="V33" s="39">
        <f>'3. Summary | Climate &amp; Environm'!V60</f>
        <v>0.35444444444444445</v>
      </c>
    </row>
    <row r="34" spans="1:22" hidden="1">
      <c r="A34" s="36"/>
      <c r="B34" s="36" t="s">
        <v>17</v>
      </c>
      <c r="C34" s="36"/>
      <c r="D34" s="38"/>
      <c r="E34" s="39">
        <f>'3. Summary | Climate &amp; Environm'!E83</f>
        <v>0.19191919191919193</v>
      </c>
      <c r="F34" s="39">
        <f>'3. Summary | Climate &amp; Environm'!F83</f>
        <v>0</v>
      </c>
      <c r="G34" s="39">
        <f>'3. Summary | Climate &amp; Environm'!G83</f>
        <v>0</v>
      </c>
      <c r="H34" s="39">
        <f>'3. Summary | Climate &amp; Environm'!H83</f>
        <v>0.10101010101010101</v>
      </c>
      <c r="I34" s="39">
        <f>'3. Summary | Climate &amp; Environm'!I83</f>
        <v>6.8181818181818177E-2</v>
      </c>
      <c r="J34" s="39">
        <f>'3. Summary | Climate &amp; Environm'!J83</f>
        <v>0.12626262626262624</v>
      </c>
      <c r="K34" s="39">
        <f>'3. Summary | Climate &amp; Environm'!K83</f>
        <v>6.0606060606060601E-2</v>
      </c>
      <c r="L34" s="39">
        <f>'3. Summary | Climate &amp; Environm'!L83</f>
        <v>4.0404040404040407E-2</v>
      </c>
      <c r="M34" s="39">
        <f>'3. Summary | Climate &amp; Environm'!M83</f>
        <v>6.0606060606060601E-2</v>
      </c>
      <c r="N34" s="39">
        <f>'3. Summary | Climate &amp; Environm'!N83</f>
        <v>0.23989898989898992</v>
      </c>
      <c r="O34" s="39">
        <f>'3. Summary | Climate &amp; Environm'!O83</f>
        <v>4.7979797979797983E-2</v>
      </c>
      <c r="P34" s="39">
        <f>'3. Summary | Climate &amp; Environm'!P83</f>
        <v>4.0404040404040407E-2</v>
      </c>
      <c r="Q34" s="39">
        <f>'3. Summary | Climate &amp; Environm'!Q83</f>
        <v>0.18686868686868688</v>
      </c>
      <c r="R34" s="39">
        <f>'3. Summary | Climate &amp; Environm'!R83</f>
        <v>0.2752525252525253</v>
      </c>
      <c r="S34" s="39">
        <f>'3. Summary | Climate &amp; Environm'!S83</f>
        <v>0.18181818181818182</v>
      </c>
      <c r="T34" s="39">
        <f>'3. Summary | Climate &amp; Environm'!T83</f>
        <v>4.0404040404040407E-2</v>
      </c>
      <c r="U34" s="39">
        <f>'3. Summary | Climate &amp; Environm'!U83</f>
        <v>0.17171717171717171</v>
      </c>
      <c r="V34" s="39">
        <f>'3. Summary | Climate &amp; Environm'!V83</f>
        <v>0.17676767676767677</v>
      </c>
    </row>
    <row r="35" spans="1:22" hidden="1">
      <c r="A35" s="36"/>
      <c r="B35" s="36" t="s">
        <v>46</v>
      </c>
      <c r="C35" s="36"/>
      <c r="D35" s="38"/>
      <c r="E35" s="39">
        <f>'3. Summary | Climate &amp; Environm'!E87</f>
        <v>0.19270202020202021</v>
      </c>
      <c r="F35" s="39">
        <f>'3. Summary | Climate &amp; Environm'!F87</f>
        <v>0</v>
      </c>
      <c r="G35" s="39">
        <f>'3. Summary | Climate &amp; Environm'!G87</f>
        <v>0</v>
      </c>
      <c r="H35" s="39">
        <f>'3. Summary | Climate &amp; Environm'!H87</f>
        <v>0.13539141414141415</v>
      </c>
      <c r="I35" s="39">
        <f>'3. Summary | Climate &amp; Environm'!I87</f>
        <v>2.3989898989898992E-2</v>
      </c>
      <c r="J35" s="39">
        <f>'3. Summary | Climate &amp; Environm'!J87</f>
        <v>0.13434343434343432</v>
      </c>
      <c r="K35" s="39">
        <f>'3. Summary | Climate &amp; Environm'!K87</f>
        <v>4.9873737373737376E-2</v>
      </c>
      <c r="L35" s="39">
        <f>'3. Summary | Climate &amp; Environm'!L87</f>
        <v>9.8989898989899003E-2</v>
      </c>
      <c r="M35" s="39">
        <f>'3. Summary | Climate &amp; Environm'!M87</f>
        <v>4.9873737373737376E-2</v>
      </c>
      <c r="N35" s="39">
        <f>'3. Summary | Climate &amp; Environm'!N87</f>
        <v>0.24900252525252528</v>
      </c>
      <c r="O35" s="39">
        <f>'3. Summary | Climate &amp; Environm'!O87</f>
        <v>4.671717171717172E-2</v>
      </c>
      <c r="P35" s="39">
        <f>'3. Summary | Climate &amp; Environm'!P87</f>
        <v>7.815656565656566E-2</v>
      </c>
      <c r="Q35" s="39">
        <f>'3. Summary | Climate &amp; Environm'!Q87</f>
        <v>0.15505050505050505</v>
      </c>
      <c r="R35" s="39">
        <f>'3. Summary | Climate &amp; Environm'!R87</f>
        <v>0.11117424242424241</v>
      </c>
      <c r="S35" s="39">
        <f>'3. Summary | Climate &amp; Environm'!S87</f>
        <v>5.9343434343434351E-2</v>
      </c>
      <c r="T35" s="39">
        <f>'3. Summary | Climate &amp; Environm'!T87</f>
        <v>5.5239898989898992E-2</v>
      </c>
      <c r="U35" s="39">
        <f>'3. Summary | Climate &amp; Environm'!U87</f>
        <v>0.21654040404040403</v>
      </c>
      <c r="V35" s="39">
        <f>'3. Summary | Climate &amp; Environm'!V87</f>
        <v>0.3473863636363636</v>
      </c>
    </row>
    <row r="36" spans="1:22" hidden="1">
      <c r="A36" s="36"/>
      <c r="B36" s="36" t="s">
        <v>47</v>
      </c>
      <c r="C36" s="36"/>
      <c r="D36" s="38"/>
      <c r="E36" s="39">
        <f>'3. Summary | Climate &amp; Environm'!E89</f>
        <v>0.17343181818181819</v>
      </c>
      <c r="F36" s="39">
        <f>'3. Summary | Climate &amp; Environm'!F89</f>
        <v>0</v>
      </c>
      <c r="G36" s="39">
        <f>'3. Summary | Climate &amp; Environm'!G89</f>
        <v>0</v>
      </c>
      <c r="H36" s="39">
        <f>'3. Summary | Climate &amp; Environm'!H89</f>
        <v>0.14893055555555557</v>
      </c>
      <c r="I36" s="39">
        <f>'3. Summary | Climate &amp; Environm'!I89</f>
        <v>2.3989898989898992E-2</v>
      </c>
      <c r="J36" s="39">
        <f>'3. Summary | Climate &amp; Environm'!J89</f>
        <v>0.13434343434343432</v>
      </c>
      <c r="K36" s="39">
        <f>'3. Summary | Climate &amp; Environm'!K89</f>
        <v>5.486111111111111E-2</v>
      </c>
      <c r="L36" s="39">
        <f>'3. Summary | Climate &amp; Environm'!L89</f>
        <v>8.9090909090909096E-2</v>
      </c>
      <c r="M36" s="39">
        <f>'3. Summary | Climate &amp; Environm'!M89</f>
        <v>4.4886363636363641E-2</v>
      </c>
      <c r="N36" s="39">
        <f>'3. Summary | Climate &amp; Environm'!N89</f>
        <v>0.27390277777777783</v>
      </c>
      <c r="O36" s="39">
        <f>'3. Summary | Climate &amp; Environm'!O89</f>
        <v>4.671717171717172E-2</v>
      </c>
      <c r="P36" s="39">
        <f>'3. Summary | Climate &amp; Environm'!P89</f>
        <v>8.5972222222222242E-2</v>
      </c>
      <c r="Q36" s="39">
        <f>'3. Summary | Climate &amp; Environm'!Q89</f>
        <v>0.13954545454545456</v>
      </c>
      <c r="R36" s="39">
        <f>'3. Summary | Climate &amp; Environm'!R89</f>
        <v>0.10005681818181818</v>
      </c>
      <c r="S36" s="39">
        <f>'3. Summary | Climate &amp; Environm'!S89</f>
        <v>7.1212121212121227E-2</v>
      </c>
      <c r="T36" s="39">
        <f>'3. Summary | Climate &amp; Environm'!T89</f>
        <v>4.9715909090909095E-2</v>
      </c>
      <c r="U36" s="39">
        <f>'3. Summary | Climate &amp; Environm'!U89</f>
        <v>0.23819444444444443</v>
      </c>
      <c r="V36" s="39">
        <f>'3. Summary | Climate &amp; Environm'!V89</f>
        <v>0.38212499999999999</v>
      </c>
    </row>
    <row r="37" spans="1:22" hidden="1">
      <c r="A37" s="36"/>
      <c r="B37" s="36"/>
      <c r="C37" s="36"/>
      <c r="D37" s="38"/>
      <c r="E37" s="40"/>
      <c r="F37" s="40"/>
      <c r="G37" s="40"/>
      <c r="H37" s="40"/>
      <c r="I37" s="40"/>
      <c r="J37" s="40"/>
      <c r="K37" s="40"/>
      <c r="L37" s="40"/>
      <c r="M37" s="40"/>
      <c r="N37" s="40"/>
      <c r="O37" s="40"/>
      <c r="P37" s="40"/>
      <c r="Q37" s="40"/>
      <c r="R37" s="40"/>
      <c r="S37" s="40"/>
      <c r="T37" s="40"/>
      <c r="U37" s="40"/>
      <c r="V37" s="40"/>
    </row>
    <row r="38" spans="1:22" hidden="1">
      <c r="A38" s="36"/>
      <c r="B38" s="36" t="s">
        <v>48</v>
      </c>
      <c r="C38" s="36"/>
      <c r="D38" s="38"/>
      <c r="E38" s="39">
        <f>'4. Summary | Respect for Human '!E27</f>
        <v>0.49106508875739646</v>
      </c>
      <c r="F38" s="39">
        <f>'4. Summary | Respect for Human '!F27</f>
        <v>0</v>
      </c>
      <c r="G38" s="39">
        <f>'4. Summary | Respect for Human '!G27</f>
        <v>0</v>
      </c>
      <c r="H38" s="39">
        <f>'4. Summary | Respect for Human '!H27</f>
        <v>0.64412228796844195</v>
      </c>
      <c r="I38" s="39">
        <f>'4. Summary | Respect for Human '!I27</f>
        <v>0</v>
      </c>
      <c r="J38" s="39">
        <f>'4. Summary | Respect for Human '!J27</f>
        <v>0</v>
      </c>
      <c r="K38" s="39">
        <f>'4. Summary | Respect for Human '!K27</f>
        <v>0.38305719921104536</v>
      </c>
      <c r="L38" s="39">
        <f>'4. Summary | Respect for Human '!L27</f>
        <v>0.32193293885601576</v>
      </c>
      <c r="M38" s="39">
        <f>'4. Summary | Respect for Human '!M27</f>
        <v>0.12820512820512822</v>
      </c>
      <c r="N38" s="39">
        <f>'4. Summary | Respect for Human '!N27</f>
        <v>0.69704142011834314</v>
      </c>
      <c r="O38" s="39">
        <f>'4. Summary | Respect for Human '!O27</f>
        <v>0.15187376725838264</v>
      </c>
      <c r="P38" s="39">
        <f>'4. Summary | Respect for Human '!P27</f>
        <v>0.30027613412228799</v>
      </c>
      <c r="Q38" s="39">
        <f>'4. Summary | Respect for Human '!Q27</f>
        <v>0.39798816568047329</v>
      </c>
      <c r="R38" s="39">
        <f>'4. Summary | Respect for Human '!R27</f>
        <v>0.53453648915187379</v>
      </c>
      <c r="S38" s="39">
        <f>'4. Summary | Respect for Human '!S27</f>
        <v>0.33080867850098616</v>
      </c>
      <c r="T38" s="39">
        <f>'4. Summary | Respect for Human '!T27</f>
        <v>0.17700197238658777</v>
      </c>
      <c r="U38" s="39">
        <f>'4. Summary | Respect for Human '!U27</f>
        <v>0.48205128205128212</v>
      </c>
      <c r="V38" s="39">
        <f>'4. Summary | Respect for Human '!V27</f>
        <v>0.48118343195266267</v>
      </c>
    </row>
    <row r="39" spans="1:22" hidden="1">
      <c r="A39" s="36"/>
      <c r="B39" s="36" t="s">
        <v>20</v>
      </c>
      <c r="C39" s="36"/>
      <c r="D39" s="38"/>
      <c r="E39" s="39">
        <f>'4. Summary | Respect for Human '!E53</f>
        <v>0.27815934065934067</v>
      </c>
      <c r="F39" s="39">
        <f>'4. Summary | Respect for Human '!F53</f>
        <v>0</v>
      </c>
      <c r="G39" s="39">
        <f>'4. Summary | Respect for Human '!G53</f>
        <v>0</v>
      </c>
      <c r="H39" s="39">
        <f>'4. Summary | Respect for Human '!H53</f>
        <v>0.83150183150183155</v>
      </c>
      <c r="I39" s="39">
        <f>'4. Summary | Respect for Human '!I53</f>
        <v>0</v>
      </c>
      <c r="J39" s="39">
        <f>'4. Summary | Respect for Human '!J53</f>
        <v>0</v>
      </c>
      <c r="K39" s="39">
        <f>'4. Summary | Respect for Human '!K53</f>
        <v>0.31593406593406592</v>
      </c>
      <c r="L39" s="39">
        <f>'4. Summary | Respect for Human '!L53</f>
        <v>8.0586080586080577E-2</v>
      </c>
      <c r="M39" s="39">
        <f>'4. Summary | Respect for Human '!M53</f>
        <v>5.128205128205128E-2</v>
      </c>
      <c r="N39" s="39">
        <f>'4. Summary | Respect for Human '!N53</f>
        <v>0.51648351648351654</v>
      </c>
      <c r="O39" s="39">
        <f>'4. Summary | Respect for Human '!O53</f>
        <v>1.4652014652014652E-2</v>
      </c>
      <c r="P39" s="39">
        <f>'4. Summary | Respect for Human '!P53</f>
        <v>0.19848901098901101</v>
      </c>
      <c r="Q39" s="39">
        <f>'4. Summary | Respect for Human '!Q53</f>
        <v>0.20947802197802196</v>
      </c>
      <c r="R39" s="39">
        <f>'4. Summary | Respect for Human '!R53</f>
        <v>0.39629120879120883</v>
      </c>
      <c r="S39" s="39">
        <f>'4. Summary | Respect for Human '!S53</f>
        <v>0.32898351648351648</v>
      </c>
      <c r="T39" s="39">
        <f>'4. Summary | Respect for Human '!T53</f>
        <v>5.4945054945054937E-2</v>
      </c>
      <c r="U39" s="39">
        <f>'4. Summary | Respect for Human '!U53</f>
        <v>0.43956043956043955</v>
      </c>
      <c r="V39" s="39">
        <f>'4. Summary | Respect for Human '!V53</f>
        <v>0.31662087912087916</v>
      </c>
    </row>
    <row r="40" spans="1:22" hidden="1">
      <c r="A40" s="36"/>
      <c r="B40" s="36" t="s">
        <v>21</v>
      </c>
      <c r="C40" s="36"/>
      <c r="D40" s="38"/>
      <c r="E40" s="39">
        <f>'4. Summary | Respect for Human '!E77</f>
        <v>8.7179487179487175E-2</v>
      </c>
      <c r="F40" s="39">
        <f>'4. Summary | Respect for Human '!F77</f>
        <v>0</v>
      </c>
      <c r="G40" s="39">
        <f>'4. Summary | Respect for Human '!G77</f>
        <v>0</v>
      </c>
      <c r="H40" s="39">
        <f>'4. Summary | Respect for Human '!H77</f>
        <v>8.9743589743589744E-2</v>
      </c>
      <c r="I40" s="39">
        <f>'4. Summary | Respect for Human '!I77</f>
        <v>0</v>
      </c>
      <c r="J40" s="39">
        <f>'4. Summary | Respect for Human '!J77</f>
        <v>0</v>
      </c>
      <c r="K40" s="39">
        <f>'4. Summary | Respect for Human '!K77</f>
        <v>0.11794871794871795</v>
      </c>
      <c r="L40" s="39">
        <f>'4. Summary | Respect for Human '!L77</f>
        <v>0</v>
      </c>
      <c r="M40" s="39">
        <f>'4. Summary | Respect for Human '!M77</f>
        <v>0</v>
      </c>
      <c r="N40" s="39">
        <f>'4. Summary | Respect for Human '!N77</f>
        <v>0.16538461538461538</v>
      </c>
      <c r="O40" s="39">
        <f>'4. Summary | Respect for Human '!O77</f>
        <v>0</v>
      </c>
      <c r="P40" s="39">
        <f>'4. Summary | Respect for Human '!P77</f>
        <v>0</v>
      </c>
      <c r="Q40" s="39">
        <f>'4. Summary | Respect for Human '!Q77</f>
        <v>0</v>
      </c>
      <c r="R40" s="39">
        <f>'4. Summary | Respect for Human '!R77</f>
        <v>0</v>
      </c>
      <c r="S40" s="39">
        <f>'4. Summary | Respect for Human '!S77</f>
        <v>5.3846153846153842E-2</v>
      </c>
      <c r="T40" s="39">
        <f>'4. Summary | Respect for Human '!T77</f>
        <v>0</v>
      </c>
      <c r="U40" s="39">
        <f>'4. Summary | Respect for Human '!U77</f>
        <v>2.564102564102564E-2</v>
      </c>
      <c r="V40" s="39">
        <f>'4. Summary | Respect for Human '!V77</f>
        <v>0</v>
      </c>
    </row>
    <row r="41" spans="1:22" hidden="1">
      <c r="A41" s="36"/>
      <c r="B41" s="36" t="s">
        <v>22</v>
      </c>
      <c r="C41" s="36"/>
      <c r="D41" s="38"/>
      <c r="E41" s="39">
        <f>'4. Summary | Respect for Human '!E99</f>
        <v>0.1888111888111888</v>
      </c>
      <c r="F41" s="39">
        <f>'4. Summary | Respect for Human '!F99</f>
        <v>0</v>
      </c>
      <c r="G41" s="39">
        <f>'4. Summary | Respect for Human '!G99</f>
        <v>0</v>
      </c>
      <c r="H41" s="39">
        <f>'4. Summary | Respect for Human '!H99</f>
        <v>0.48834498834498835</v>
      </c>
      <c r="I41" s="39">
        <f>'4. Summary | Respect for Human '!I99</f>
        <v>0</v>
      </c>
      <c r="J41" s="39">
        <f>'4. Summary | Respect for Human '!J99</f>
        <v>0</v>
      </c>
      <c r="K41" s="39">
        <f>'4. Summary | Respect for Human '!K99</f>
        <v>0.18648018648018644</v>
      </c>
      <c r="L41" s="39">
        <f>'4. Summary | Respect for Human '!L99</f>
        <v>0.13286713286713286</v>
      </c>
      <c r="M41" s="39">
        <f>'4. Summary | Respect for Human '!M99</f>
        <v>0.10489510489510491</v>
      </c>
      <c r="N41" s="39">
        <f>'4. Summary | Respect for Human '!N99</f>
        <v>0.47552447552447552</v>
      </c>
      <c r="O41" s="39">
        <f>'4. Summary | Respect for Human '!O99</f>
        <v>8.9743589743589744E-2</v>
      </c>
      <c r="P41" s="39">
        <f>'4. Summary | Respect for Human '!P99</f>
        <v>0.13286713286713286</v>
      </c>
      <c r="Q41" s="39">
        <f>'4. Summary | Respect for Human '!Q99</f>
        <v>0.24475524475524474</v>
      </c>
      <c r="R41" s="39">
        <f>'4. Summary | Respect for Human '!R99</f>
        <v>0.175990675990676</v>
      </c>
      <c r="S41" s="39">
        <f>'4. Summary | Respect for Human '!S99</f>
        <v>0.13286713286713286</v>
      </c>
      <c r="T41" s="39">
        <f>'4. Summary | Respect for Human '!T99</f>
        <v>8.1585081585081584E-2</v>
      </c>
      <c r="U41" s="39">
        <f>'4. Summary | Respect for Human '!U99</f>
        <v>0.16083916083916083</v>
      </c>
      <c r="V41" s="39">
        <f>'4. Summary | Respect for Human '!V99</f>
        <v>0.16083916083916083</v>
      </c>
    </row>
    <row r="42" spans="1:22" hidden="1">
      <c r="A42" s="36"/>
      <c r="B42" s="36" t="s">
        <v>49</v>
      </c>
      <c r="C42" s="36"/>
      <c r="D42" s="38"/>
      <c r="E42" s="39">
        <f>'4. Summary | Respect for Human '!E102</f>
        <v>0.26130377635185326</v>
      </c>
      <c r="F42" s="39">
        <f>'4. Summary | Respect for Human '!F102</f>
        <v>0</v>
      </c>
      <c r="G42" s="39">
        <f>'4. Summary | Respect for Human '!G102</f>
        <v>0</v>
      </c>
      <c r="H42" s="39">
        <f>'4. Summary | Respect for Human '!H102</f>
        <v>0.51342817438971289</v>
      </c>
      <c r="I42" s="39">
        <f>'4. Summary | Respect for Human '!I102</f>
        <v>0</v>
      </c>
      <c r="J42" s="39">
        <f>'4. Summary | Respect for Human '!J102</f>
        <v>0</v>
      </c>
      <c r="K42" s="39">
        <f>'4. Summary | Respect for Human '!K102</f>
        <v>0.25085504239350392</v>
      </c>
      <c r="L42" s="39">
        <f>'4. Summary | Respect for Human '!L102</f>
        <v>0.13384653807730731</v>
      </c>
      <c r="M42" s="39">
        <f>'4. Summary | Respect for Human '!M102</f>
        <v>7.1095571095571103E-2</v>
      </c>
      <c r="N42" s="39">
        <f>'4. Summary | Respect for Human '!N102</f>
        <v>0.46360850687773758</v>
      </c>
      <c r="O42" s="39">
        <f>'4. Summary | Respect for Human '!O102</f>
        <v>6.4067342913496778E-2</v>
      </c>
      <c r="P42" s="39">
        <f>'4. Summary | Respect for Human '!P102</f>
        <v>0.15790806949460795</v>
      </c>
      <c r="Q42" s="39">
        <f>'4. Summary | Respect for Human '!Q102</f>
        <v>0.21305535810343501</v>
      </c>
      <c r="R42" s="39">
        <f>'4. Summary | Respect for Human '!R102</f>
        <v>0.27670459348343968</v>
      </c>
      <c r="S42" s="39">
        <f>'4. Summary | Respect for Human '!S102</f>
        <v>0.21162637042444729</v>
      </c>
      <c r="T42" s="39">
        <f>'4. Summary | Respect for Human '!T102</f>
        <v>7.8383027229181071E-2</v>
      </c>
      <c r="U42" s="39">
        <f>'4. Summary | Respect for Human '!U102</f>
        <v>0.27702297702297707</v>
      </c>
      <c r="V42" s="39">
        <f>'4. Summary | Respect for Human '!V102</f>
        <v>0.23966086797817565</v>
      </c>
    </row>
    <row r="43" spans="1:22" hidden="1">
      <c r="A43" s="36"/>
      <c r="B43" s="36"/>
      <c r="C43" s="36"/>
      <c r="D43" s="36"/>
      <c r="E43" s="37"/>
      <c r="F43" s="37"/>
      <c r="G43" s="37"/>
      <c r="H43" s="37"/>
      <c r="I43" s="37"/>
      <c r="J43" s="37"/>
      <c r="K43" s="37"/>
      <c r="L43" s="37"/>
      <c r="M43" s="37"/>
      <c r="N43" s="37"/>
      <c r="O43" s="37"/>
      <c r="P43" s="37"/>
      <c r="Q43" s="37"/>
      <c r="R43" s="37"/>
      <c r="S43" s="37"/>
      <c r="T43" s="37"/>
      <c r="U43" s="37"/>
      <c r="V43" s="37"/>
    </row>
    <row r="44" spans="1:22" hidden="1">
      <c r="A44" s="36"/>
      <c r="B44" s="36" t="s">
        <v>50</v>
      </c>
      <c r="C44" s="36"/>
      <c r="D44" s="41"/>
      <c r="E44" s="39">
        <f t="shared" ref="E44:V44" si="2">AVERAGE(E36,E42)</f>
        <v>0.21736779726683572</v>
      </c>
      <c r="F44" s="39">
        <f t="shared" si="2"/>
        <v>0</v>
      </c>
      <c r="G44" s="39">
        <f t="shared" si="2"/>
        <v>0</v>
      </c>
      <c r="H44" s="39">
        <f t="shared" si="2"/>
        <v>0.33117936497263423</v>
      </c>
      <c r="I44" s="39">
        <f t="shared" si="2"/>
        <v>1.1994949494949496E-2</v>
      </c>
      <c r="J44" s="39">
        <f t="shared" si="2"/>
        <v>6.717171717171716E-2</v>
      </c>
      <c r="K44" s="39">
        <f t="shared" si="2"/>
        <v>0.1528580767523075</v>
      </c>
      <c r="L44" s="39">
        <f t="shared" si="2"/>
        <v>0.1114687235841082</v>
      </c>
      <c r="M44" s="39">
        <f t="shared" si="2"/>
        <v>5.7990967365967372E-2</v>
      </c>
      <c r="N44" s="39">
        <f t="shared" si="2"/>
        <v>0.3687556423277577</v>
      </c>
      <c r="O44" s="39">
        <f t="shared" si="2"/>
        <v>5.5392257315334245E-2</v>
      </c>
      <c r="P44" s="39">
        <f t="shared" si="2"/>
        <v>0.12194014585841509</v>
      </c>
      <c r="Q44" s="39">
        <f t="shared" si="2"/>
        <v>0.17630040632444477</v>
      </c>
      <c r="R44" s="39">
        <f t="shared" si="2"/>
        <v>0.18838070583262892</v>
      </c>
      <c r="S44" s="39">
        <f t="shared" si="2"/>
        <v>0.14141924581828424</v>
      </c>
      <c r="T44" s="39">
        <f t="shared" si="2"/>
        <v>6.4049468160045087E-2</v>
      </c>
      <c r="U44" s="39">
        <f t="shared" si="2"/>
        <v>0.25760871073371072</v>
      </c>
      <c r="V44" s="42">
        <f t="shared" si="2"/>
        <v>0.31089293398908779</v>
      </c>
    </row>
    <row r="45" spans="1:22" hidden="1">
      <c r="A45" s="36"/>
      <c r="B45" s="36"/>
      <c r="C45" s="36"/>
      <c r="D45" s="36"/>
      <c r="E45" s="36"/>
      <c r="F45" s="36"/>
      <c r="G45" s="36"/>
      <c r="H45" s="36"/>
      <c r="I45" s="36"/>
      <c r="J45" s="36"/>
      <c r="K45" s="36"/>
      <c r="L45" s="36"/>
      <c r="M45" s="36"/>
      <c r="N45" s="36"/>
      <c r="O45" s="36"/>
      <c r="P45" s="36"/>
      <c r="Q45" s="36"/>
      <c r="R45" s="36"/>
      <c r="S45" s="36"/>
      <c r="T45" s="36"/>
      <c r="U45" s="36"/>
      <c r="V45" s="36"/>
    </row>
    <row r="46" spans="1:22" hidden="1">
      <c r="A46" s="36"/>
      <c r="B46" s="36"/>
      <c r="C46" s="36"/>
      <c r="D46" s="36"/>
      <c r="E46" s="43"/>
      <c r="F46" s="43"/>
      <c r="G46" s="43"/>
      <c r="H46" s="43"/>
      <c r="I46" s="43"/>
      <c r="J46" s="43"/>
      <c r="K46" s="43"/>
      <c r="L46" s="43"/>
      <c r="M46" s="43"/>
      <c r="N46" s="43"/>
      <c r="O46" s="43"/>
      <c r="P46" s="43"/>
      <c r="Q46" s="43"/>
      <c r="R46" s="43"/>
      <c r="S46" s="36"/>
      <c r="T46" s="36"/>
      <c r="U46" s="36"/>
      <c r="V46" s="36"/>
    </row>
    <row r="47" spans="1:22" hidden="1">
      <c r="A47" s="36"/>
      <c r="B47" s="36"/>
      <c r="C47" s="36"/>
      <c r="D47" s="36"/>
      <c r="E47" s="43"/>
      <c r="F47" s="43"/>
      <c r="G47" s="43"/>
      <c r="H47" s="43"/>
      <c r="I47" s="43"/>
      <c r="J47" s="43"/>
      <c r="K47" s="43"/>
      <c r="L47" s="43"/>
      <c r="M47" s="43"/>
      <c r="N47" s="43"/>
      <c r="O47" s="43"/>
      <c r="P47" s="43"/>
      <c r="Q47" s="43"/>
      <c r="R47" s="43"/>
      <c r="S47" s="36"/>
      <c r="T47" s="36"/>
      <c r="U47" s="36"/>
      <c r="V47" s="36"/>
    </row>
    <row r="48" spans="1:22" hidden="1">
      <c r="A48" s="8"/>
      <c r="B48" s="8"/>
      <c r="C48" s="8"/>
      <c r="D48" s="8"/>
      <c r="E48" s="43"/>
      <c r="F48" s="8"/>
      <c r="G48" s="8"/>
      <c r="H48" s="8"/>
      <c r="I48" s="8"/>
      <c r="J48" s="8"/>
      <c r="K48" s="8"/>
      <c r="L48" s="8"/>
      <c r="M48" s="8"/>
      <c r="N48" s="8"/>
      <c r="O48" s="8"/>
      <c r="P48" s="8"/>
      <c r="Q48" s="8"/>
      <c r="R48" s="8"/>
      <c r="S48" s="8"/>
      <c r="T48" s="8"/>
      <c r="U48" s="8"/>
      <c r="V48" s="8"/>
    </row>
    <row r="49" spans="1:22" hidden="1">
      <c r="A49" s="8"/>
      <c r="B49" s="8"/>
      <c r="C49" s="8"/>
      <c r="D49" s="8"/>
      <c r="E49" s="43"/>
      <c r="F49" s="8"/>
      <c r="G49" s="8"/>
      <c r="H49" s="8"/>
      <c r="I49" s="8"/>
      <c r="J49" s="8"/>
      <c r="K49" s="8"/>
      <c r="L49" s="8"/>
      <c r="M49" s="8"/>
      <c r="N49" s="8"/>
      <c r="O49" s="8"/>
      <c r="P49" s="8"/>
      <c r="Q49" s="8"/>
      <c r="R49" s="8"/>
      <c r="S49" s="8"/>
      <c r="T49" s="8"/>
      <c r="U49" s="8"/>
      <c r="V49" s="8"/>
    </row>
    <row r="50" spans="1:22" hidden="1">
      <c r="A50" s="8"/>
      <c r="B50" s="8"/>
      <c r="C50" s="8"/>
      <c r="D50" s="8"/>
      <c r="E50" s="43"/>
      <c r="F50" s="8"/>
      <c r="G50" s="8"/>
      <c r="H50" s="8"/>
      <c r="I50" s="8"/>
      <c r="J50" s="8"/>
      <c r="K50" s="8"/>
      <c r="L50" s="8"/>
      <c r="M50" s="8"/>
      <c r="N50" s="8"/>
      <c r="O50" s="8"/>
      <c r="P50" s="8"/>
      <c r="Q50" s="8"/>
      <c r="R50" s="8"/>
      <c r="S50" s="8"/>
      <c r="T50" s="8"/>
      <c r="U50" s="8"/>
      <c r="V50" s="8"/>
    </row>
    <row r="51" spans="1:22" hidden="1">
      <c r="A51" s="8"/>
      <c r="B51" s="8"/>
      <c r="C51" s="8"/>
      <c r="D51" s="8"/>
      <c r="E51" s="43"/>
      <c r="F51" s="8"/>
      <c r="G51" s="8"/>
      <c r="H51" s="8"/>
      <c r="I51" s="8"/>
      <c r="J51" s="8"/>
      <c r="K51" s="8"/>
      <c r="L51" s="8"/>
      <c r="M51" s="8"/>
      <c r="N51" s="8"/>
      <c r="O51" s="8"/>
      <c r="P51" s="8"/>
      <c r="Q51" s="8"/>
      <c r="R51" s="8"/>
      <c r="S51" s="8"/>
      <c r="T51" s="8"/>
      <c r="U51" s="8"/>
      <c r="V51" s="8"/>
    </row>
    <row r="52" spans="1:22" hidden="1">
      <c r="A52" s="8"/>
      <c r="B52" s="8"/>
      <c r="C52" s="8"/>
      <c r="D52" s="8"/>
      <c r="E52" s="43"/>
      <c r="F52" s="8"/>
      <c r="G52" s="8"/>
      <c r="H52" s="8"/>
      <c r="I52" s="8"/>
      <c r="J52" s="8"/>
      <c r="K52" s="8"/>
      <c r="L52" s="8"/>
      <c r="M52" s="8"/>
      <c r="N52" s="8"/>
      <c r="O52" s="8"/>
      <c r="P52" s="8"/>
      <c r="Q52" s="8"/>
      <c r="R52" s="8"/>
      <c r="S52" s="8"/>
      <c r="T52" s="8"/>
      <c r="U52" s="8"/>
      <c r="V52" s="8"/>
    </row>
    <row r="53" spans="1:22" hidden="1">
      <c r="A53" s="8"/>
      <c r="B53" s="8"/>
      <c r="C53" s="8"/>
      <c r="D53" s="8"/>
      <c r="E53" s="43"/>
      <c r="F53" s="8"/>
      <c r="G53" s="8"/>
      <c r="H53" s="8"/>
      <c r="I53" s="8"/>
      <c r="J53" s="8"/>
      <c r="K53" s="8"/>
      <c r="L53" s="8"/>
      <c r="M53" s="8"/>
      <c r="N53" s="8"/>
      <c r="O53" s="8"/>
      <c r="P53" s="8"/>
      <c r="Q53" s="8"/>
      <c r="R53" s="8"/>
      <c r="S53" s="8"/>
      <c r="T53" s="8"/>
      <c r="U53" s="8"/>
      <c r="V53" s="8"/>
    </row>
    <row r="54" spans="1:22" hidden="1">
      <c r="A54" s="8"/>
      <c r="B54" s="8"/>
      <c r="C54" s="8"/>
      <c r="D54" s="8"/>
      <c r="E54" s="43"/>
      <c r="F54" s="8"/>
      <c r="G54" s="8"/>
      <c r="H54" s="8"/>
      <c r="I54" s="8"/>
      <c r="J54" s="8"/>
      <c r="K54" s="8"/>
      <c r="L54" s="8"/>
      <c r="M54" s="8"/>
      <c r="N54" s="8"/>
      <c r="O54" s="8"/>
      <c r="P54" s="8"/>
      <c r="Q54" s="8"/>
      <c r="R54" s="8"/>
      <c r="S54" s="8"/>
      <c r="T54" s="8"/>
      <c r="U54" s="8"/>
      <c r="V54" s="8"/>
    </row>
    <row r="55" spans="1:22" hidden="1">
      <c r="A55" s="8"/>
      <c r="B55" s="8"/>
      <c r="C55" s="8"/>
      <c r="D55" s="8"/>
      <c r="E55" s="43"/>
      <c r="F55" s="8"/>
      <c r="G55" s="8"/>
      <c r="H55" s="8"/>
      <c r="I55" s="8"/>
      <c r="J55" s="8"/>
      <c r="K55" s="8"/>
      <c r="L55" s="8"/>
      <c r="M55" s="8"/>
      <c r="N55" s="8"/>
      <c r="O55" s="8"/>
      <c r="P55" s="8"/>
      <c r="Q55" s="8"/>
      <c r="R55" s="8"/>
      <c r="S55" s="8"/>
      <c r="T55" s="8"/>
      <c r="U55" s="8"/>
      <c r="V55" s="8"/>
    </row>
    <row r="56" spans="1:22" hidden="1">
      <c r="A56" s="8"/>
      <c r="B56" s="8"/>
      <c r="C56" s="8"/>
      <c r="D56" s="8"/>
      <c r="E56" s="43"/>
      <c r="F56" s="8"/>
      <c r="G56" s="8"/>
      <c r="H56" s="8"/>
      <c r="I56" s="8"/>
      <c r="J56" s="8"/>
      <c r="K56" s="8"/>
      <c r="L56" s="8"/>
      <c r="M56" s="8"/>
      <c r="N56" s="8"/>
      <c r="O56" s="8"/>
      <c r="P56" s="8"/>
      <c r="Q56" s="8"/>
      <c r="R56" s="8"/>
      <c r="S56" s="8"/>
      <c r="T56" s="8"/>
      <c r="U56" s="8"/>
      <c r="V56" s="8"/>
    </row>
    <row r="57" spans="1:22" hidden="1">
      <c r="A57" s="8"/>
      <c r="B57" s="8"/>
      <c r="C57" s="8"/>
      <c r="D57" s="8"/>
      <c r="E57" s="43"/>
      <c r="F57" s="8"/>
      <c r="G57" s="8"/>
      <c r="H57" s="8"/>
      <c r="I57" s="8"/>
      <c r="J57" s="8"/>
      <c r="K57" s="8"/>
      <c r="L57" s="8"/>
      <c r="M57" s="8"/>
      <c r="N57" s="8"/>
      <c r="O57" s="8"/>
      <c r="P57" s="8"/>
      <c r="Q57" s="8"/>
      <c r="R57" s="8"/>
      <c r="S57" s="8"/>
      <c r="T57" s="8"/>
      <c r="U57" s="8"/>
      <c r="V57" s="8"/>
    </row>
    <row r="58" spans="1:22" hidden="1">
      <c r="A58" s="8"/>
      <c r="B58" s="8"/>
      <c r="C58" s="8"/>
      <c r="D58" s="8"/>
      <c r="E58" s="43"/>
      <c r="F58" s="8"/>
      <c r="G58" s="8"/>
      <c r="H58" s="8"/>
      <c r="I58" s="8"/>
      <c r="J58" s="8"/>
      <c r="K58" s="8"/>
      <c r="L58" s="8"/>
      <c r="M58" s="8"/>
      <c r="N58" s="8"/>
      <c r="O58" s="8"/>
      <c r="P58" s="8"/>
      <c r="Q58" s="8"/>
      <c r="R58" s="8"/>
      <c r="S58" s="8"/>
      <c r="T58" s="8"/>
      <c r="U58" s="8"/>
      <c r="V58" s="8"/>
    </row>
    <row r="59" spans="1:22" hidden="1">
      <c r="A59" s="8"/>
      <c r="B59" s="8"/>
      <c r="C59" s="8"/>
      <c r="D59" s="8"/>
      <c r="E59" s="43"/>
      <c r="F59" s="43"/>
      <c r="G59" s="8"/>
      <c r="H59" s="8"/>
      <c r="I59" s="8"/>
      <c r="J59" s="8"/>
      <c r="K59" s="8"/>
      <c r="L59" s="8"/>
      <c r="M59" s="8"/>
      <c r="N59" s="8"/>
      <c r="O59" s="8"/>
      <c r="P59" s="8"/>
      <c r="Q59" s="8"/>
      <c r="R59" s="8"/>
      <c r="S59" s="8"/>
      <c r="T59" s="8"/>
      <c r="U59" s="8"/>
      <c r="V59" s="8"/>
    </row>
    <row r="60" spans="1:22" hidden="1">
      <c r="A60" s="8"/>
      <c r="B60" s="8"/>
      <c r="C60" s="8"/>
      <c r="D60" s="8"/>
      <c r="E60" s="43"/>
      <c r="F60" s="43"/>
      <c r="G60" s="8"/>
      <c r="H60" s="8"/>
      <c r="I60" s="8"/>
      <c r="J60" s="8"/>
      <c r="K60" s="8"/>
      <c r="L60" s="8"/>
      <c r="M60" s="8"/>
      <c r="N60" s="8"/>
      <c r="O60" s="8"/>
      <c r="P60" s="8"/>
      <c r="Q60" s="8"/>
      <c r="R60" s="8"/>
      <c r="S60" s="8"/>
      <c r="T60" s="8"/>
      <c r="U60" s="8"/>
      <c r="V60" s="8"/>
    </row>
    <row r="61" spans="1:22" hidden="1">
      <c r="A61" s="8"/>
      <c r="B61" s="8"/>
      <c r="C61" s="8"/>
      <c r="D61" s="8"/>
      <c r="E61" s="43"/>
      <c r="F61" s="43"/>
      <c r="G61" s="8"/>
      <c r="H61" s="8"/>
      <c r="I61" s="8"/>
      <c r="J61" s="8"/>
      <c r="K61" s="8"/>
      <c r="L61" s="8"/>
      <c r="M61" s="8"/>
      <c r="N61" s="8"/>
      <c r="O61" s="8"/>
      <c r="P61" s="8"/>
      <c r="Q61" s="8"/>
      <c r="R61" s="8"/>
      <c r="S61" s="8"/>
      <c r="T61" s="8"/>
      <c r="U61" s="8"/>
      <c r="V61" s="8"/>
    </row>
    <row r="62" spans="1:22" hidden="1">
      <c r="A62" s="8"/>
      <c r="B62" s="8"/>
      <c r="C62" s="8"/>
      <c r="D62" s="8"/>
      <c r="E62" s="36"/>
      <c r="F62" s="43"/>
      <c r="G62" s="8"/>
      <c r="H62" s="8"/>
      <c r="I62" s="8"/>
      <c r="J62" s="8"/>
      <c r="K62" s="8"/>
      <c r="L62" s="8"/>
      <c r="M62" s="8"/>
      <c r="N62" s="8"/>
      <c r="O62" s="8"/>
      <c r="P62" s="8"/>
      <c r="Q62" s="8"/>
      <c r="R62" s="8"/>
      <c r="S62" s="8"/>
      <c r="T62" s="8"/>
      <c r="U62" s="8"/>
      <c r="V62" s="8"/>
    </row>
    <row r="63" spans="1:22" hidden="1">
      <c r="A63" s="8"/>
      <c r="B63" s="8"/>
      <c r="C63" s="8"/>
      <c r="D63" s="8"/>
      <c r="E63" s="36"/>
      <c r="F63" s="43"/>
      <c r="G63" s="8"/>
      <c r="H63" s="8"/>
      <c r="I63" s="8"/>
      <c r="J63" s="8"/>
      <c r="K63" s="8"/>
      <c r="L63" s="8"/>
      <c r="M63" s="8"/>
      <c r="N63" s="8"/>
      <c r="O63" s="8"/>
      <c r="P63" s="8"/>
      <c r="Q63" s="8"/>
      <c r="R63" s="8"/>
      <c r="S63" s="8"/>
      <c r="T63" s="8"/>
      <c r="U63" s="8"/>
      <c r="V63" s="8"/>
    </row>
    <row r="64" spans="1:22" hidden="1">
      <c r="A64" s="8"/>
      <c r="B64" s="8"/>
      <c r="C64" s="8"/>
      <c r="D64" s="8"/>
      <c r="E64" s="36"/>
      <c r="F64" s="43"/>
      <c r="G64" s="8"/>
      <c r="H64" s="8"/>
      <c r="I64" s="8"/>
      <c r="J64" s="8"/>
      <c r="K64" s="8"/>
      <c r="L64" s="8"/>
      <c r="M64" s="8"/>
      <c r="N64" s="8"/>
      <c r="O64" s="8"/>
      <c r="P64" s="8"/>
      <c r="Q64" s="8"/>
      <c r="R64" s="8"/>
      <c r="S64" s="8"/>
      <c r="T64" s="8"/>
      <c r="U64" s="8"/>
      <c r="V64" s="8"/>
    </row>
    <row r="65" spans="1:22" hidden="1">
      <c r="A65" s="8"/>
      <c r="B65" s="8"/>
      <c r="C65" s="8"/>
      <c r="D65" s="8"/>
      <c r="E65" s="36"/>
      <c r="F65" s="43"/>
      <c r="G65" s="8"/>
      <c r="H65" s="8"/>
      <c r="I65" s="8"/>
      <c r="J65" s="8"/>
      <c r="K65" s="8"/>
      <c r="L65" s="8"/>
      <c r="M65" s="8"/>
      <c r="N65" s="8"/>
      <c r="O65" s="8"/>
      <c r="P65" s="8"/>
      <c r="Q65" s="8"/>
      <c r="R65" s="8"/>
      <c r="S65" s="8"/>
      <c r="T65" s="8"/>
      <c r="U65" s="8"/>
      <c r="V65" s="8"/>
    </row>
    <row r="66" spans="1:22" hidden="1">
      <c r="A66" s="8"/>
      <c r="B66" s="8"/>
      <c r="C66" s="8"/>
      <c r="D66" s="8"/>
      <c r="E66" s="43"/>
      <c r="F66" s="43"/>
      <c r="G66" s="8"/>
      <c r="H66" s="8"/>
      <c r="I66" s="8"/>
      <c r="J66" s="8"/>
      <c r="K66" s="8"/>
      <c r="L66" s="8"/>
      <c r="M66" s="8"/>
      <c r="N66" s="8"/>
      <c r="O66" s="8"/>
      <c r="P66" s="8"/>
      <c r="Q66" s="8"/>
      <c r="R66" s="8"/>
      <c r="S66" s="8"/>
      <c r="T66" s="8"/>
      <c r="U66" s="8"/>
      <c r="V66" s="8"/>
    </row>
    <row r="67" spans="1:22" hidden="1">
      <c r="A67" s="8"/>
      <c r="B67" s="8"/>
      <c r="C67" s="8"/>
      <c r="D67" s="8"/>
      <c r="E67" s="43"/>
      <c r="F67" s="43"/>
      <c r="G67" s="8"/>
      <c r="H67" s="8"/>
      <c r="I67" s="8"/>
      <c r="J67" s="8"/>
      <c r="K67" s="8"/>
      <c r="L67" s="8"/>
      <c r="M67" s="8"/>
      <c r="N67" s="8"/>
      <c r="O67" s="8"/>
      <c r="P67" s="8"/>
      <c r="Q67" s="8"/>
      <c r="R67" s="8"/>
      <c r="S67" s="8"/>
      <c r="T67" s="8"/>
      <c r="U67" s="8"/>
      <c r="V67" s="8"/>
    </row>
    <row r="68" spans="1:22" hidden="1">
      <c r="A68" s="8"/>
      <c r="B68" s="8"/>
      <c r="C68" s="8"/>
      <c r="D68" s="8"/>
      <c r="E68" s="43"/>
      <c r="F68" s="43"/>
      <c r="G68" s="8"/>
      <c r="H68" s="8"/>
      <c r="I68" s="8"/>
      <c r="J68" s="8"/>
      <c r="K68" s="8"/>
      <c r="L68" s="8"/>
      <c r="M68" s="8"/>
      <c r="N68" s="8"/>
      <c r="O68" s="8"/>
      <c r="P68" s="8"/>
      <c r="Q68" s="8"/>
      <c r="R68" s="8"/>
      <c r="S68" s="8"/>
      <c r="T68" s="8"/>
      <c r="U68" s="8"/>
      <c r="V68" s="8"/>
    </row>
    <row r="69" spans="1:22" hidden="1">
      <c r="A69" s="8"/>
      <c r="B69" s="8"/>
      <c r="C69" s="8"/>
      <c r="D69" s="8"/>
      <c r="E69" s="43"/>
      <c r="F69" s="43"/>
      <c r="G69" s="8"/>
      <c r="H69" s="8"/>
      <c r="I69" s="8"/>
      <c r="J69" s="8"/>
      <c r="K69" s="8"/>
      <c r="L69" s="8"/>
      <c r="M69" s="8"/>
      <c r="N69" s="8"/>
      <c r="O69" s="8"/>
      <c r="P69" s="8"/>
      <c r="Q69" s="8"/>
      <c r="R69" s="8"/>
      <c r="S69" s="8"/>
      <c r="T69" s="8"/>
      <c r="U69" s="8"/>
      <c r="V69" s="8"/>
    </row>
    <row r="70" spans="1:22" hidden="1">
      <c r="A70" s="8"/>
      <c r="B70" s="8"/>
      <c r="C70" s="8"/>
      <c r="D70" s="8"/>
      <c r="E70" s="43"/>
      <c r="F70" s="43"/>
      <c r="G70" s="8"/>
      <c r="H70" s="8"/>
      <c r="I70" s="8"/>
      <c r="J70" s="8"/>
      <c r="K70" s="8"/>
      <c r="L70" s="8"/>
      <c r="M70" s="8"/>
      <c r="N70" s="8"/>
      <c r="O70" s="8"/>
      <c r="P70" s="8"/>
      <c r="Q70" s="8"/>
      <c r="R70" s="8"/>
      <c r="S70" s="8"/>
      <c r="T70" s="8"/>
      <c r="U70" s="8"/>
      <c r="V70" s="8"/>
    </row>
    <row r="71" spans="1:22" hidden="1">
      <c r="A71" s="8"/>
      <c r="B71" s="8"/>
      <c r="C71" s="8"/>
      <c r="D71" s="8"/>
      <c r="E71" s="43"/>
      <c r="F71" s="43"/>
      <c r="G71" s="8"/>
      <c r="H71" s="8"/>
      <c r="I71" s="8"/>
      <c r="J71" s="8"/>
      <c r="K71" s="8"/>
      <c r="L71" s="8"/>
      <c r="M71" s="8"/>
      <c r="N71" s="8"/>
      <c r="O71" s="8"/>
      <c r="P71" s="8"/>
      <c r="Q71" s="8"/>
      <c r="R71" s="8"/>
      <c r="S71" s="8"/>
      <c r="T71" s="8"/>
      <c r="U71" s="8"/>
      <c r="V71" s="8"/>
    </row>
    <row r="72" spans="1:22" hidden="1">
      <c r="A72" s="8"/>
      <c r="B72" s="8"/>
      <c r="C72" s="8"/>
      <c r="D72" s="8"/>
      <c r="E72" s="43"/>
      <c r="F72" s="43"/>
      <c r="G72" s="8"/>
      <c r="H72" s="8"/>
      <c r="I72" s="8"/>
      <c r="J72" s="8"/>
      <c r="K72" s="8"/>
      <c r="L72" s="8"/>
      <c r="M72" s="8"/>
      <c r="N72" s="8"/>
      <c r="O72" s="8"/>
      <c r="P72" s="8"/>
      <c r="Q72" s="8"/>
      <c r="R72" s="8"/>
      <c r="S72" s="8"/>
      <c r="T72" s="8"/>
      <c r="U72" s="8"/>
      <c r="V72" s="8"/>
    </row>
    <row r="73" spans="1:22" hidden="1">
      <c r="A73" s="8"/>
      <c r="B73" s="8"/>
      <c r="C73" s="8"/>
      <c r="D73" s="8"/>
      <c r="E73" s="36"/>
      <c r="F73" s="36"/>
      <c r="G73" s="8"/>
      <c r="H73" s="8"/>
      <c r="I73" s="8"/>
      <c r="J73" s="8"/>
      <c r="K73" s="8"/>
      <c r="L73" s="8"/>
      <c r="M73" s="8"/>
      <c r="N73" s="8"/>
      <c r="O73" s="8"/>
      <c r="P73" s="8"/>
      <c r="Q73" s="8"/>
      <c r="R73" s="8"/>
      <c r="S73" s="8"/>
      <c r="T73" s="8"/>
      <c r="U73" s="8"/>
      <c r="V73" s="8"/>
    </row>
    <row r="74" spans="1:22" hidden="1">
      <c r="A74" s="8"/>
      <c r="B74" s="8"/>
      <c r="C74" s="8"/>
      <c r="D74" s="8"/>
      <c r="E74" s="36"/>
      <c r="F74" s="36"/>
      <c r="G74" s="8"/>
      <c r="H74" s="8"/>
      <c r="I74" s="8"/>
      <c r="J74" s="8"/>
      <c r="K74" s="8"/>
      <c r="L74" s="8"/>
      <c r="M74" s="8"/>
      <c r="N74" s="8"/>
      <c r="O74" s="8"/>
      <c r="P74" s="8"/>
      <c r="Q74" s="8"/>
      <c r="R74" s="8"/>
      <c r="S74" s="8"/>
      <c r="T74" s="8"/>
      <c r="U74" s="8"/>
      <c r="V74" s="8"/>
    </row>
  </sheetData>
  <sheetProtection algorithmName="SHA-512" hashValue="Lldn3jULHca64mML/kjTPmXm+RJFtypbTbsyF/R4PhemyXPAfS0Ms7DiM0LCCwbwndwHRcvy9z7YrMY/Zc2YWA==" saltValue="3kpk0WrovDQBpDGG27ylmQ==" spinCount="100000" sheet="1" objects="1" scenarios="1" autoFilter="0"/>
  <autoFilter ref="B3:R21" xr:uid="{00000000-0009-0000-0000-000001000000}">
    <sortState xmlns:xlrd2="http://schemas.microsoft.com/office/spreadsheetml/2017/richdata2" ref="B3:R21">
      <sortCondition ref="B3:B21"/>
      <sortCondition descending="1" ref="C3:C21"/>
      <sortCondition descending="1" ref="P3:P21"/>
      <sortCondition descending="1" ref="G3:G21"/>
      <sortCondition descending="1" ref="H3:H21"/>
      <sortCondition descending="1" ref="R3:R21"/>
      <sortCondition descending="1" ref="N3:N21"/>
      <sortCondition descending="1" ref="J3:J21"/>
      <sortCondition descending="1" ref="F3:F21"/>
      <sortCondition descending="1" ref="E3:E21"/>
      <sortCondition descending="1" ref="O3:O21"/>
      <sortCondition descending="1" ref="M3:M21"/>
      <sortCondition descending="1" ref="L3:L21"/>
    </sortState>
  </autoFilter>
  <mergeCells count="4">
    <mergeCell ref="E2:J2"/>
    <mergeCell ref="L2:P2"/>
    <mergeCell ref="C23:J23"/>
    <mergeCell ref="C24:J24"/>
  </mergeCells>
  <hyperlinks>
    <hyperlink ref="C2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B26B"/>
    <outlinePr summaryBelow="0" summaryRight="0"/>
  </sheetPr>
  <dimension ref="A1:V1037"/>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14.5" defaultRowHeight="15" customHeight="1"/>
  <cols>
    <col min="1" max="1" width="15.5" customWidth="1"/>
    <col min="2" max="2" width="18.1640625" customWidth="1"/>
    <col min="3" max="3" width="46.1640625" customWidth="1"/>
  </cols>
  <sheetData>
    <row r="1" spans="1:22" ht="48">
      <c r="A1" s="44" t="str">
        <f>'5. Auto Review | Climate &amp; Envi'!A1</f>
        <v>Theme</v>
      </c>
      <c r="B1" s="44" t="str">
        <f>'5. Auto Review | Climate &amp; Envi'!B1</f>
        <v>Indicator Category</v>
      </c>
      <c r="C1" s="44" t="str">
        <f>'5. Auto Review | Climate &amp; Envi'!C1</f>
        <v>Indicators</v>
      </c>
      <c r="D1" s="45" t="str">
        <f>'5. Auto Review | Climate &amp; Envi'!D1</f>
        <v>Total Number of Points Allocated to Each Indicator</v>
      </c>
      <c r="E1" s="44" t="str">
        <f>'5. Auto Review | Climate &amp; Envi'!G1</f>
        <v>BMW</v>
      </c>
      <c r="F1" s="44" t="str">
        <f>'5. Auto Review | Climate &amp; Envi'!I1</f>
        <v>BYD</v>
      </c>
      <c r="G1" s="44" t="str">
        <f>'5. Auto Review | Climate &amp; Envi'!K1</f>
        <v>Chery</v>
      </c>
      <c r="H1" s="44" t="str">
        <f>'5. Auto Review | Climate &amp; Envi'!M1</f>
        <v>Ford</v>
      </c>
      <c r="I1" s="44" t="str">
        <f>'5. Auto Review | Climate &amp; Envi'!O1</f>
        <v>GAC</v>
      </c>
      <c r="J1" s="44" t="str">
        <f>'5. Auto Review | Climate &amp; Envi'!Q1</f>
        <v>Geely</v>
      </c>
      <c r="K1" s="44" t="str">
        <f>'5. Auto Review | Climate &amp; Envi'!S1</f>
        <v>GM</v>
      </c>
      <c r="L1" s="44" t="str">
        <f>'5. Auto Review | Climate &amp; Envi'!U1</f>
        <v>Hyundai</v>
      </c>
      <c r="M1" s="44" t="str">
        <f>'5. Auto Review | Climate &amp; Envi'!W1</f>
        <v>Kia</v>
      </c>
      <c r="N1" s="44" t="str">
        <f>'5. Auto Review | Climate &amp; Envi'!Y1</f>
        <v>Mercedes</v>
      </c>
      <c r="O1" s="44" t="str">
        <f>'5. Auto Review | Climate &amp; Envi'!AA1</f>
        <v>Mitsubishi</v>
      </c>
      <c r="P1" s="44" t="str">
        <f>'5. Auto Review | Climate &amp; Envi'!AC1</f>
        <v>Nissan</v>
      </c>
      <c r="Q1" s="44" t="str">
        <f>'5. Auto Review | Climate &amp; Envi'!AE1</f>
        <v>Renault</v>
      </c>
      <c r="R1" s="44" t="str">
        <f>'5. Auto Review | Climate &amp; Envi'!AG1</f>
        <v>Stellantis</v>
      </c>
      <c r="S1" s="44" t="str">
        <f>'5. Auto Review | Climate &amp; Envi'!AI1</f>
        <v>Tesla</v>
      </c>
      <c r="T1" s="44" t="str">
        <f>'5. Auto Review | Climate &amp; Envi'!AK1</f>
        <v>Toyota</v>
      </c>
      <c r="U1" s="44" t="str">
        <f>'5. Auto Review | Climate &amp; Envi'!AM1</f>
        <v>Volkswagen</v>
      </c>
      <c r="V1" s="44" t="str">
        <f>'5. Auto Review | Climate &amp; Envi'!AO1</f>
        <v>Volvo</v>
      </c>
    </row>
    <row r="2" spans="1:22" ht="30.75" customHeight="1">
      <c r="A2" s="218" t="str">
        <f>'5. Auto Review | Climate &amp; Envi'!A2</f>
        <v>Fossil Free and Environmentally Sustainable Supply Chains (General)</v>
      </c>
      <c r="B2" s="210" t="str">
        <f>'5. Auto Review | Climate &amp; Envi'!B2</f>
        <v>Disclosure of emissions and water management</v>
      </c>
      <c r="C2" s="46" t="str">
        <f>'5. Auto Review | Climate &amp; Envi'!C2</f>
        <v>The company discloses total scope 3 GHG emissions due to purchased goods and services.</v>
      </c>
      <c r="D2" s="46">
        <f>'5. Auto Review | Climate &amp; Envi'!D2</f>
        <v>2</v>
      </c>
      <c r="E2" s="46">
        <f>'5. Auto Review | Climate &amp; Envi'!G2</f>
        <v>2</v>
      </c>
      <c r="F2" s="46">
        <f>'5. Auto Review | Climate &amp; Envi'!I2</f>
        <v>0</v>
      </c>
      <c r="G2" s="46">
        <f>'5. Auto Review | Climate &amp; Envi'!K2</f>
        <v>0</v>
      </c>
      <c r="H2" s="46">
        <f>'5. Auto Review | Climate &amp; Envi'!M2</f>
        <v>2</v>
      </c>
      <c r="I2" s="46">
        <f>'5. Auto Review | Climate &amp; Envi'!O2</f>
        <v>0</v>
      </c>
      <c r="J2" s="46">
        <f>'5. Auto Review | Climate &amp; Envi'!Q2</f>
        <v>2</v>
      </c>
      <c r="K2" s="46">
        <f>'5. Auto Review | Climate &amp; Envi'!S2</f>
        <v>0.5</v>
      </c>
      <c r="L2" s="46">
        <f>'5. Auto Review | Climate &amp; Envi'!U2</f>
        <v>2</v>
      </c>
      <c r="M2" s="46">
        <f>'5. Auto Review | Climate &amp; Envi'!W2</f>
        <v>0.5</v>
      </c>
      <c r="N2" s="46">
        <f>'5. Auto Review | Climate &amp; Envi'!Y2</f>
        <v>2</v>
      </c>
      <c r="O2" s="46">
        <f>'5. Auto Review | Climate &amp; Envi'!AA2</f>
        <v>2</v>
      </c>
      <c r="P2" s="46">
        <f>'5. Auto Review | Climate &amp; Envi'!AC2</f>
        <v>2</v>
      </c>
      <c r="Q2" s="46">
        <f>'5. Auto Review | Climate &amp; Envi'!AE2</f>
        <v>2</v>
      </c>
      <c r="R2" s="46">
        <f>'5. Auto Review | Climate &amp; Envi'!AG2</f>
        <v>2</v>
      </c>
      <c r="S2" s="46">
        <f>'5. Auto Review | Climate &amp; Envi'!AI2</f>
        <v>0</v>
      </c>
      <c r="T2" s="46">
        <f>'5. Auto Review | Climate &amp; Envi'!AK2</f>
        <v>2</v>
      </c>
      <c r="U2" s="46">
        <f>'5. Auto Review | Climate &amp; Envi'!AM2</f>
        <v>2</v>
      </c>
      <c r="V2" s="46">
        <v>1</v>
      </c>
    </row>
    <row r="3" spans="1:22" ht="32">
      <c r="A3" s="211"/>
      <c r="B3" s="211"/>
      <c r="C3" s="46" t="str">
        <f>'5. Auto Review | Climate &amp; Envi'!C3</f>
        <v xml:space="preserve">The company discloses "significant emissions" in its supply chain. </v>
      </c>
      <c r="D3" s="46">
        <f>'5. Auto Review | Climate &amp; Envi'!D3</f>
        <v>1</v>
      </c>
      <c r="E3" s="46">
        <f>'5. Auto Review | Climate &amp; Envi'!G3</f>
        <v>0</v>
      </c>
      <c r="F3" s="46">
        <f>'5. Auto Review | Climate &amp; Envi'!I3</f>
        <v>0</v>
      </c>
      <c r="G3" s="46">
        <f>'5. Auto Review | Climate &amp; Envi'!K3</f>
        <v>0</v>
      </c>
      <c r="H3" s="46">
        <f>'5. Auto Review | Climate &amp; Envi'!M3</f>
        <v>0</v>
      </c>
      <c r="I3" s="46">
        <f>'5. Auto Review | Climate &amp; Envi'!O3</f>
        <v>0</v>
      </c>
      <c r="J3" s="46">
        <f>'5. Auto Review | Climate &amp; Envi'!Q3</f>
        <v>0</v>
      </c>
      <c r="K3" s="46">
        <f>'5. Auto Review | Climate &amp; Envi'!S3</f>
        <v>0</v>
      </c>
      <c r="L3" s="46">
        <f>'5. Auto Review | Climate &amp; Envi'!U3</f>
        <v>0</v>
      </c>
      <c r="M3" s="46">
        <f>'5. Auto Review | Climate &amp; Envi'!W3</f>
        <v>0</v>
      </c>
      <c r="N3" s="46">
        <f>'5. Auto Review | Climate &amp; Envi'!Y3</f>
        <v>0</v>
      </c>
      <c r="O3" s="46">
        <f>'5. Auto Review | Climate &amp; Envi'!AA3</f>
        <v>0</v>
      </c>
      <c r="P3" s="46">
        <f>'5. Auto Review | Climate &amp; Envi'!AC3</f>
        <v>0</v>
      </c>
      <c r="Q3" s="46">
        <f>'5. Auto Review | Climate &amp; Envi'!AE3</f>
        <v>0</v>
      </c>
      <c r="R3" s="46">
        <f>'5. Auto Review | Climate &amp; Envi'!AG3</f>
        <v>0</v>
      </c>
      <c r="S3" s="46">
        <f>'5. Auto Review | Climate &amp; Envi'!AI3</f>
        <v>0</v>
      </c>
      <c r="T3" s="46">
        <f>'5. Auto Review | Climate &amp; Envi'!AK3</f>
        <v>0</v>
      </c>
      <c r="U3" s="46">
        <f>'5. Auto Review | Climate &amp; Envi'!AM3</f>
        <v>0</v>
      </c>
      <c r="V3" s="46">
        <f>'5. Auto Review | Climate &amp; Envi'!AO3</f>
        <v>0</v>
      </c>
    </row>
    <row r="4" spans="1:22" ht="32">
      <c r="A4" s="211"/>
      <c r="B4" s="211"/>
      <c r="C4" s="46" t="str">
        <f>'5. Auto Review | Climate &amp; Envi'!C4</f>
        <v>The company discloses water usage by key suppliers in its supply chain.</v>
      </c>
      <c r="D4" s="46">
        <f>'5. Auto Review | Climate &amp; Envi'!D4</f>
        <v>1</v>
      </c>
      <c r="E4" s="46">
        <f>'5. Auto Review | Climate &amp; Envi'!G4</f>
        <v>0</v>
      </c>
      <c r="F4" s="46">
        <f>'5. Auto Review | Climate &amp; Envi'!I4</f>
        <v>0</v>
      </c>
      <c r="G4" s="46">
        <f>'5. Auto Review | Climate &amp; Envi'!K4</f>
        <v>0</v>
      </c>
      <c r="H4" s="46">
        <f>'5. Auto Review | Climate &amp; Envi'!M4</f>
        <v>0</v>
      </c>
      <c r="I4" s="46">
        <f>'5. Auto Review | Climate &amp; Envi'!O4</f>
        <v>0</v>
      </c>
      <c r="J4" s="46">
        <f>'5. Auto Review | Climate &amp; Envi'!Q4</f>
        <v>0</v>
      </c>
      <c r="K4" s="46">
        <f>'5. Auto Review | Climate &amp; Envi'!S4</f>
        <v>0</v>
      </c>
      <c r="L4" s="46">
        <f>'5. Auto Review | Climate &amp; Envi'!U4</f>
        <v>0</v>
      </c>
      <c r="M4" s="46">
        <f>'5. Auto Review | Climate &amp; Envi'!W4</f>
        <v>0</v>
      </c>
      <c r="N4" s="46">
        <f>'5. Auto Review | Climate &amp; Envi'!Y4</f>
        <v>0</v>
      </c>
      <c r="O4" s="46">
        <f>'5. Auto Review | Climate &amp; Envi'!AA4</f>
        <v>0</v>
      </c>
      <c r="P4" s="46">
        <f>'5. Auto Review | Climate &amp; Envi'!AC4</f>
        <v>0</v>
      </c>
      <c r="Q4" s="46">
        <f>'5. Auto Review | Climate &amp; Envi'!AE4</f>
        <v>0</v>
      </c>
      <c r="R4" s="46">
        <f>'5. Auto Review | Climate &amp; Envi'!AG4</f>
        <v>0</v>
      </c>
      <c r="S4" s="46">
        <f>'5. Auto Review | Climate &amp; Envi'!AI4</f>
        <v>0</v>
      </c>
      <c r="T4" s="46">
        <f>'5. Auto Review | Climate &amp; Envi'!AK4</f>
        <v>0</v>
      </c>
      <c r="U4" s="46">
        <f>'5. Auto Review | Climate &amp; Envi'!AM4</f>
        <v>0</v>
      </c>
      <c r="V4" s="46">
        <f>'5. Auto Review | Climate &amp; Envi'!AO4</f>
        <v>0</v>
      </c>
    </row>
    <row r="5" spans="1:22" ht="16" hidden="1">
      <c r="A5" s="211"/>
      <c r="B5" s="211"/>
      <c r="C5" s="47" t="s">
        <v>51</v>
      </c>
      <c r="D5" s="48">
        <f t="shared" ref="D5:V5" si="0">SUM(D2:D4)</f>
        <v>4</v>
      </c>
      <c r="E5" s="48">
        <f t="shared" si="0"/>
        <v>2</v>
      </c>
      <c r="F5" s="48">
        <f t="shared" si="0"/>
        <v>0</v>
      </c>
      <c r="G5" s="48">
        <f t="shared" si="0"/>
        <v>0</v>
      </c>
      <c r="H5" s="48">
        <f t="shared" si="0"/>
        <v>2</v>
      </c>
      <c r="I5" s="48">
        <f t="shared" si="0"/>
        <v>0</v>
      </c>
      <c r="J5" s="48">
        <f t="shared" si="0"/>
        <v>2</v>
      </c>
      <c r="K5" s="48">
        <f t="shared" si="0"/>
        <v>0.5</v>
      </c>
      <c r="L5" s="48">
        <f t="shared" si="0"/>
        <v>2</v>
      </c>
      <c r="M5" s="48">
        <f t="shared" si="0"/>
        <v>0.5</v>
      </c>
      <c r="N5" s="48">
        <f t="shared" si="0"/>
        <v>2</v>
      </c>
      <c r="O5" s="48">
        <f t="shared" si="0"/>
        <v>2</v>
      </c>
      <c r="P5" s="48">
        <f t="shared" si="0"/>
        <v>2</v>
      </c>
      <c r="Q5" s="48">
        <f t="shared" si="0"/>
        <v>2</v>
      </c>
      <c r="R5" s="48">
        <f t="shared" si="0"/>
        <v>2</v>
      </c>
      <c r="S5" s="48">
        <f t="shared" si="0"/>
        <v>0</v>
      </c>
      <c r="T5" s="48">
        <f t="shared" si="0"/>
        <v>2</v>
      </c>
      <c r="U5" s="48">
        <f t="shared" si="0"/>
        <v>2</v>
      </c>
      <c r="V5" s="48">
        <f t="shared" si="0"/>
        <v>1</v>
      </c>
    </row>
    <row r="6" spans="1:22" ht="16" hidden="1">
      <c r="A6" s="211"/>
      <c r="B6" s="211"/>
      <c r="C6" s="49" t="s">
        <v>52</v>
      </c>
      <c r="D6" s="50">
        <f>'7. Weightings'!$C$3</f>
        <v>1</v>
      </c>
      <c r="E6" s="51">
        <f t="shared" ref="E6:V6" si="1">(E5/$D$5)*$D$6</f>
        <v>0.5</v>
      </c>
      <c r="F6" s="51">
        <f t="shared" si="1"/>
        <v>0</v>
      </c>
      <c r="G6" s="51">
        <f t="shared" si="1"/>
        <v>0</v>
      </c>
      <c r="H6" s="51">
        <f t="shared" si="1"/>
        <v>0.5</v>
      </c>
      <c r="I6" s="51">
        <f t="shared" si="1"/>
        <v>0</v>
      </c>
      <c r="J6" s="51">
        <f t="shared" si="1"/>
        <v>0.5</v>
      </c>
      <c r="K6" s="51">
        <f t="shared" si="1"/>
        <v>0.125</v>
      </c>
      <c r="L6" s="51">
        <f t="shared" si="1"/>
        <v>0.5</v>
      </c>
      <c r="M6" s="51">
        <f t="shared" si="1"/>
        <v>0.125</v>
      </c>
      <c r="N6" s="51">
        <f t="shared" si="1"/>
        <v>0.5</v>
      </c>
      <c r="O6" s="51">
        <f t="shared" si="1"/>
        <v>0.5</v>
      </c>
      <c r="P6" s="51">
        <f t="shared" si="1"/>
        <v>0.5</v>
      </c>
      <c r="Q6" s="51">
        <f t="shared" si="1"/>
        <v>0.5</v>
      </c>
      <c r="R6" s="51">
        <f t="shared" si="1"/>
        <v>0.5</v>
      </c>
      <c r="S6" s="51">
        <f t="shared" si="1"/>
        <v>0</v>
      </c>
      <c r="T6" s="51">
        <f t="shared" si="1"/>
        <v>0.5</v>
      </c>
      <c r="U6" s="51">
        <f t="shared" si="1"/>
        <v>0.5</v>
      </c>
      <c r="V6" s="51">
        <f t="shared" si="1"/>
        <v>0.25</v>
      </c>
    </row>
    <row r="7" spans="1:22" ht="16">
      <c r="A7" s="211"/>
      <c r="B7" s="212"/>
      <c r="C7" s="52" t="s">
        <v>53</v>
      </c>
      <c r="D7" s="53"/>
      <c r="E7" s="53">
        <f t="shared" ref="E7:V7" si="2">IFERROR(E6/$D$6,0)</f>
        <v>0.5</v>
      </c>
      <c r="F7" s="53">
        <f t="shared" si="2"/>
        <v>0</v>
      </c>
      <c r="G7" s="53">
        <f t="shared" si="2"/>
        <v>0</v>
      </c>
      <c r="H7" s="53">
        <f t="shared" si="2"/>
        <v>0.5</v>
      </c>
      <c r="I7" s="53">
        <f t="shared" si="2"/>
        <v>0</v>
      </c>
      <c r="J7" s="53">
        <f t="shared" si="2"/>
        <v>0.5</v>
      </c>
      <c r="K7" s="53">
        <f t="shared" si="2"/>
        <v>0.125</v>
      </c>
      <c r="L7" s="53">
        <f t="shared" si="2"/>
        <v>0.5</v>
      </c>
      <c r="M7" s="53">
        <f t="shared" si="2"/>
        <v>0.125</v>
      </c>
      <c r="N7" s="53">
        <f t="shared" si="2"/>
        <v>0.5</v>
      </c>
      <c r="O7" s="53">
        <f t="shared" si="2"/>
        <v>0.5</v>
      </c>
      <c r="P7" s="53">
        <f t="shared" si="2"/>
        <v>0.5</v>
      </c>
      <c r="Q7" s="53">
        <f t="shared" si="2"/>
        <v>0.5</v>
      </c>
      <c r="R7" s="53">
        <f t="shared" si="2"/>
        <v>0.5</v>
      </c>
      <c r="S7" s="53">
        <f t="shared" si="2"/>
        <v>0</v>
      </c>
      <c r="T7" s="53">
        <f t="shared" si="2"/>
        <v>0.5</v>
      </c>
      <c r="U7" s="53">
        <f t="shared" si="2"/>
        <v>0.5</v>
      </c>
      <c r="V7" s="53">
        <f t="shared" si="2"/>
        <v>0.25</v>
      </c>
    </row>
    <row r="8" spans="1:22" ht="48">
      <c r="A8" s="211"/>
      <c r="B8" s="210" t="str">
        <f>'5. Auto Review | Climate &amp; Envi'!B5</f>
        <v>Target-setting and progress towards fossil free and environmentally sustainable supply chains</v>
      </c>
      <c r="C8" s="46" t="str">
        <f>'5. Auto Review | Climate &amp; Envi'!C5</f>
        <v>The company has set and disclosed a scope 3 SBT (must include reference to upstream/purchased goods &amp; not only 'Well to Wheel')</v>
      </c>
      <c r="D8" s="46">
        <f>'5. Auto Review | Climate &amp; Envi'!D5</f>
        <v>2</v>
      </c>
      <c r="E8" s="46">
        <f>'5. Auto Review | Climate &amp; Envi'!G5</f>
        <v>2</v>
      </c>
      <c r="F8" s="46">
        <f>'5. Auto Review | Climate &amp; Envi'!I5</f>
        <v>0</v>
      </c>
      <c r="G8" s="46">
        <f>'5. Auto Review | Climate &amp; Envi'!K5</f>
        <v>0</v>
      </c>
      <c r="H8" s="46">
        <f>'5. Auto Review | Climate &amp; Envi'!M5</f>
        <v>0.5</v>
      </c>
      <c r="I8" s="46">
        <f>'5. Auto Review | Climate &amp; Envi'!O5</f>
        <v>0.5</v>
      </c>
      <c r="J8" s="46">
        <f>'5. Auto Review | Climate &amp; Envi'!Q5</f>
        <v>1</v>
      </c>
      <c r="K8" s="46">
        <f>'5. Auto Review | Climate &amp; Envi'!S5</f>
        <v>0.5</v>
      </c>
      <c r="L8" s="46">
        <f>'5. Auto Review | Climate &amp; Envi'!U5</f>
        <v>1</v>
      </c>
      <c r="M8" s="46">
        <f>'5. Auto Review | Climate &amp; Envi'!W5</f>
        <v>1</v>
      </c>
      <c r="N8" s="46">
        <f>'5. Auto Review | Climate &amp; Envi'!Y5</f>
        <v>0.5</v>
      </c>
      <c r="O8" s="46">
        <f>'5. Auto Review | Climate &amp; Envi'!AA5</f>
        <v>0</v>
      </c>
      <c r="P8" s="46">
        <f>'5. Auto Review | Climate &amp; Envi'!AC5</f>
        <v>0</v>
      </c>
      <c r="Q8" s="46">
        <f>'5. Auto Review | Climate &amp; Envi'!AE5</f>
        <v>0.5</v>
      </c>
      <c r="R8" s="46">
        <f>'5. Auto Review | Climate &amp; Envi'!AG5</f>
        <v>0</v>
      </c>
      <c r="S8" s="46">
        <f>'5. Auto Review | Climate &amp; Envi'!AI5</f>
        <v>0</v>
      </c>
      <c r="T8" s="46">
        <f>'5. Auto Review | Climate &amp; Envi'!AK5</f>
        <v>0.5</v>
      </c>
      <c r="U8" s="46">
        <f>'5. Auto Review | Climate &amp; Envi'!AM5</f>
        <v>2</v>
      </c>
      <c r="V8" s="46">
        <f>'5. Auto Review | Climate &amp; Envi'!AO5</f>
        <v>2</v>
      </c>
    </row>
    <row r="9" spans="1:22" ht="32">
      <c r="A9" s="211"/>
      <c r="B9" s="211"/>
      <c r="C9" s="46" t="str">
        <f>'5. Auto Review | Climate &amp; Envi'!C6</f>
        <v>The company commits to having suppliers provide science-based targets for GHG emissions.</v>
      </c>
      <c r="D9" s="46">
        <f>'5. Auto Review | Climate &amp; Envi'!D6</f>
        <v>1</v>
      </c>
      <c r="E9" s="46">
        <f>'5. Auto Review | Climate &amp; Envi'!G6</f>
        <v>0.5</v>
      </c>
      <c r="F9" s="46">
        <f>'5. Auto Review | Climate &amp; Envi'!I6</f>
        <v>0</v>
      </c>
      <c r="G9" s="46">
        <f>'5. Auto Review | Climate &amp; Envi'!K6</f>
        <v>0</v>
      </c>
      <c r="H9" s="46">
        <f>'5. Auto Review | Climate &amp; Envi'!M6</f>
        <v>0.75</v>
      </c>
      <c r="I9" s="46">
        <f>'5. Auto Review | Climate &amp; Envi'!O6</f>
        <v>0</v>
      </c>
      <c r="J9" s="46">
        <f>'5. Auto Review | Climate &amp; Envi'!Q6</f>
        <v>0</v>
      </c>
      <c r="K9" s="46">
        <f>'5. Auto Review | Climate &amp; Envi'!S6</f>
        <v>0.75</v>
      </c>
      <c r="L9" s="46">
        <f>'5. Auto Review | Climate &amp; Envi'!U6</f>
        <v>0</v>
      </c>
      <c r="M9" s="46">
        <f>'5. Auto Review | Climate &amp; Envi'!W6</f>
        <v>0</v>
      </c>
      <c r="N9" s="46">
        <f>'5. Auto Review | Climate &amp; Envi'!Y6</f>
        <v>1</v>
      </c>
      <c r="O9" s="46">
        <f>'5. Auto Review | Climate &amp; Envi'!AA6</f>
        <v>0</v>
      </c>
      <c r="P9" s="46">
        <f>'5. Auto Review | Climate &amp; Envi'!AC6</f>
        <v>0</v>
      </c>
      <c r="Q9" s="46">
        <f>'5. Auto Review | Climate &amp; Envi'!AE6</f>
        <v>0</v>
      </c>
      <c r="R9" s="46">
        <f>'5. Auto Review | Climate &amp; Envi'!AG6</f>
        <v>0.25</v>
      </c>
      <c r="S9" s="46">
        <f>'5. Auto Review | Climate &amp; Envi'!AI6</f>
        <v>0</v>
      </c>
      <c r="T9" s="46">
        <f>'5. Auto Review | Climate &amp; Envi'!AK6</f>
        <v>0</v>
      </c>
      <c r="U9" s="46">
        <f>'5. Auto Review | Climate &amp; Envi'!AM6</f>
        <v>0</v>
      </c>
      <c r="V9" s="46">
        <f>'5. Auto Review | Climate &amp; Envi'!AO6</f>
        <v>0</v>
      </c>
    </row>
    <row r="10" spans="1:22" ht="32">
      <c r="A10" s="211"/>
      <c r="B10" s="211"/>
      <c r="C10" s="46" t="str">
        <f>'5. Auto Review | Climate &amp; Envi'!C7</f>
        <v>The company discloses the current percentage of suppliers providing science-based targets.</v>
      </c>
      <c r="D10" s="46">
        <f>'5. Auto Review | Climate &amp; Envi'!D7</f>
        <v>1</v>
      </c>
      <c r="E10" s="46">
        <f>'5. Auto Review | Climate &amp; Envi'!G7</f>
        <v>0.25</v>
      </c>
      <c r="F10" s="46">
        <f>'5. Auto Review | Climate &amp; Envi'!I7</f>
        <v>0</v>
      </c>
      <c r="G10" s="46">
        <f>'5. Auto Review | Climate &amp; Envi'!K7</f>
        <v>0</v>
      </c>
      <c r="H10" s="46">
        <f>'5. Auto Review | Climate &amp; Envi'!M7</f>
        <v>0</v>
      </c>
      <c r="I10" s="46">
        <f>'5. Auto Review | Climate &amp; Envi'!O7</f>
        <v>0</v>
      </c>
      <c r="J10" s="46">
        <f>'5. Auto Review | Climate &amp; Envi'!Q7</f>
        <v>0</v>
      </c>
      <c r="K10" s="46">
        <f>'5. Auto Review | Climate &amp; Envi'!S7</f>
        <v>0</v>
      </c>
      <c r="L10" s="46">
        <f>'5. Auto Review | Climate &amp; Envi'!U7</f>
        <v>0</v>
      </c>
      <c r="M10" s="46">
        <f>'5. Auto Review | Climate &amp; Envi'!W7</f>
        <v>0</v>
      </c>
      <c r="N10" s="46">
        <f>'5. Auto Review | Climate &amp; Envi'!Y7</f>
        <v>0</v>
      </c>
      <c r="O10" s="46">
        <f>'5. Auto Review | Climate &amp; Envi'!AA7</f>
        <v>0</v>
      </c>
      <c r="P10" s="46">
        <f>'5. Auto Review | Climate &amp; Envi'!AC7</f>
        <v>0</v>
      </c>
      <c r="Q10" s="46">
        <f>'5. Auto Review | Climate &amp; Envi'!AE7</f>
        <v>0</v>
      </c>
      <c r="R10" s="46">
        <f>'5. Auto Review | Climate &amp; Envi'!AG7</f>
        <v>0</v>
      </c>
      <c r="S10" s="46">
        <f>'5. Auto Review | Climate &amp; Envi'!AI7</f>
        <v>0</v>
      </c>
      <c r="T10" s="46">
        <f>'5. Auto Review | Climate &amp; Envi'!AK7</f>
        <v>0</v>
      </c>
      <c r="U10" s="46">
        <f>'5. Auto Review | Climate &amp; Envi'!AM7</f>
        <v>0</v>
      </c>
      <c r="V10" s="46">
        <f>'5. Auto Review | Climate &amp; Envi'!AO7</f>
        <v>0</v>
      </c>
    </row>
    <row r="11" spans="1:22" ht="32">
      <c r="A11" s="211"/>
      <c r="B11" s="211"/>
      <c r="C11" s="46" t="str">
        <f>'5. Auto Review | Climate &amp; Envi'!C8</f>
        <v>The company requires all significant suppliers to disclose their water management plan and water usage.</v>
      </c>
      <c r="D11" s="46">
        <f>'5. Auto Review | Climate &amp; Envi'!D8</f>
        <v>1</v>
      </c>
      <c r="E11" s="46">
        <f>'5. Auto Review | Climate &amp; Envi'!G8</f>
        <v>0</v>
      </c>
      <c r="F11" s="46">
        <f>'5. Auto Review | Climate &amp; Envi'!I8</f>
        <v>0</v>
      </c>
      <c r="G11" s="46">
        <f>'5. Auto Review | Climate &amp; Envi'!K8</f>
        <v>0</v>
      </c>
      <c r="H11" s="46">
        <f>'5. Auto Review | Climate &amp; Envi'!M8</f>
        <v>1</v>
      </c>
      <c r="I11" s="46">
        <f>'5. Auto Review | Climate &amp; Envi'!O8</f>
        <v>0</v>
      </c>
      <c r="J11" s="46">
        <f>'5. Auto Review | Climate &amp; Envi'!Q8</f>
        <v>0</v>
      </c>
      <c r="K11" s="46">
        <f>'5. Auto Review | Climate &amp; Envi'!S8</f>
        <v>0.5</v>
      </c>
      <c r="L11" s="46">
        <f>'5. Auto Review | Climate &amp; Envi'!U8</f>
        <v>0.5</v>
      </c>
      <c r="M11" s="46">
        <f>'5. Auto Review | Climate &amp; Envi'!W8</f>
        <v>0.5</v>
      </c>
      <c r="N11" s="46">
        <f>'5. Auto Review | Climate &amp; Envi'!Y8</f>
        <v>0.25</v>
      </c>
      <c r="O11" s="46">
        <f>'5. Auto Review | Climate &amp; Envi'!AA8</f>
        <v>0</v>
      </c>
      <c r="P11" s="46">
        <f>'5. Auto Review | Climate &amp; Envi'!AC8</f>
        <v>0.25</v>
      </c>
      <c r="Q11" s="46">
        <f>'5. Auto Review | Climate &amp; Envi'!AE8</f>
        <v>0.25</v>
      </c>
      <c r="R11" s="46">
        <f>'5. Auto Review | Climate &amp; Envi'!AG8</f>
        <v>0</v>
      </c>
      <c r="S11" s="46">
        <f>'5. Auto Review | Climate &amp; Envi'!AI8</f>
        <v>1</v>
      </c>
      <c r="T11" s="46">
        <f>'5. Auto Review | Climate &amp; Envi'!AK8</f>
        <v>0.75</v>
      </c>
      <c r="U11" s="46">
        <f>'5. Auto Review | Climate &amp; Envi'!AM8</f>
        <v>0</v>
      </c>
      <c r="V11" s="46">
        <f>'5. Auto Review | Climate &amp; Envi'!AO8</f>
        <v>0</v>
      </c>
    </row>
    <row r="12" spans="1:22" ht="48">
      <c r="A12" s="211"/>
      <c r="B12" s="211"/>
      <c r="C12" s="46" t="str">
        <f>'5. Auto Review | Climate &amp; Envi'!C9</f>
        <v>The company has programs in place to monitor suppliers for compliance with GHG emissions targets and other environmental impacts.</v>
      </c>
      <c r="D12" s="46">
        <f>'5. Auto Review | Climate &amp; Envi'!D9</f>
        <v>1</v>
      </c>
      <c r="E12" s="46">
        <f>'5. Auto Review | Climate &amp; Envi'!G9</f>
        <v>0.25</v>
      </c>
      <c r="F12" s="46">
        <f>'5. Auto Review | Climate &amp; Envi'!I9</f>
        <v>0</v>
      </c>
      <c r="G12" s="46">
        <f>'5. Auto Review | Climate &amp; Envi'!K9</f>
        <v>0</v>
      </c>
      <c r="H12" s="46">
        <v>0</v>
      </c>
      <c r="I12" s="46">
        <f>'5. Auto Review | Climate &amp; Envi'!O9</f>
        <v>0</v>
      </c>
      <c r="J12" s="46">
        <f>'5. Auto Review | Climate &amp; Envi'!Q9</f>
        <v>0</v>
      </c>
      <c r="K12" s="46">
        <f>'5. Auto Review | Climate &amp; Envi'!S9</f>
        <v>0.25</v>
      </c>
      <c r="L12" s="46">
        <f>'5. Auto Review | Climate &amp; Envi'!U9</f>
        <v>0.5</v>
      </c>
      <c r="M12" s="46">
        <f>'5. Auto Review | Climate &amp; Envi'!W9</f>
        <v>0.5</v>
      </c>
      <c r="N12" s="46">
        <f>'5. Auto Review | Climate &amp; Envi'!Y9</f>
        <v>1</v>
      </c>
      <c r="O12" s="46">
        <f>'5. Auto Review | Climate &amp; Envi'!AA9</f>
        <v>0.5</v>
      </c>
      <c r="P12" s="46">
        <f>'5. Auto Review | Climate &amp; Envi'!AC9</f>
        <v>0.25</v>
      </c>
      <c r="Q12" s="46">
        <f>'5. Auto Review | Climate &amp; Envi'!AE9</f>
        <v>0.25</v>
      </c>
      <c r="R12" s="46">
        <f>'5. Auto Review | Climate &amp; Envi'!AG9</f>
        <v>0</v>
      </c>
      <c r="S12" s="46">
        <f>'5. Auto Review | Climate &amp; Envi'!AI9</f>
        <v>0</v>
      </c>
      <c r="T12" s="46">
        <f>'5. Auto Review | Climate &amp; Envi'!AK9</f>
        <v>0</v>
      </c>
      <c r="U12" s="46">
        <f>'5. Auto Review | Climate &amp; Envi'!AM9</f>
        <v>0.5</v>
      </c>
      <c r="V12" s="46">
        <f>'5. Auto Review | Climate &amp; Envi'!AO9</f>
        <v>0.75</v>
      </c>
    </row>
    <row r="13" spans="1:22" ht="16" hidden="1">
      <c r="A13" s="211"/>
      <c r="B13" s="211"/>
      <c r="C13" s="47" t="s">
        <v>54</v>
      </c>
      <c r="D13" s="48">
        <f t="shared" ref="D13:V13" si="3">SUM(D8:D12)</f>
        <v>6</v>
      </c>
      <c r="E13" s="48">
        <f t="shared" si="3"/>
        <v>3</v>
      </c>
      <c r="F13" s="48">
        <f t="shared" si="3"/>
        <v>0</v>
      </c>
      <c r="G13" s="48">
        <f t="shared" si="3"/>
        <v>0</v>
      </c>
      <c r="H13" s="48">
        <f t="shared" si="3"/>
        <v>2.25</v>
      </c>
      <c r="I13" s="48">
        <f t="shared" si="3"/>
        <v>0.5</v>
      </c>
      <c r="J13" s="48">
        <f t="shared" si="3"/>
        <v>1</v>
      </c>
      <c r="K13" s="48">
        <f t="shared" si="3"/>
        <v>2</v>
      </c>
      <c r="L13" s="48">
        <f t="shared" si="3"/>
        <v>2</v>
      </c>
      <c r="M13" s="48">
        <f t="shared" si="3"/>
        <v>2</v>
      </c>
      <c r="N13" s="48">
        <f t="shared" si="3"/>
        <v>2.75</v>
      </c>
      <c r="O13" s="48">
        <f t="shared" si="3"/>
        <v>0.5</v>
      </c>
      <c r="P13" s="48">
        <f t="shared" si="3"/>
        <v>0.5</v>
      </c>
      <c r="Q13" s="48">
        <f t="shared" si="3"/>
        <v>1</v>
      </c>
      <c r="R13" s="48">
        <f t="shared" si="3"/>
        <v>0.25</v>
      </c>
      <c r="S13" s="48">
        <f t="shared" si="3"/>
        <v>1</v>
      </c>
      <c r="T13" s="48">
        <f t="shared" si="3"/>
        <v>1.25</v>
      </c>
      <c r="U13" s="48">
        <f t="shared" si="3"/>
        <v>2.5</v>
      </c>
      <c r="V13" s="48">
        <f t="shared" si="3"/>
        <v>2.75</v>
      </c>
    </row>
    <row r="14" spans="1:22" ht="16" hidden="1">
      <c r="A14" s="211"/>
      <c r="B14" s="211"/>
      <c r="C14" s="49" t="s">
        <v>55</v>
      </c>
      <c r="D14" s="50">
        <f>'7. Weightings'!$C$4</f>
        <v>1.5</v>
      </c>
      <c r="E14" s="51">
        <f t="shared" ref="E14:V14" si="4">(E13/$D$13)*$D$14</f>
        <v>0.75</v>
      </c>
      <c r="F14" s="51">
        <f t="shared" si="4"/>
        <v>0</v>
      </c>
      <c r="G14" s="51">
        <f t="shared" si="4"/>
        <v>0</v>
      </c>
      <c r="H14" s="51">
        <f t="shared" si="4"/>
        <v>0.5625</v>
      </c>
      <c r="I14" s="51">
        <f t="shared" si="4"/>
        <v>0.125</v>
      </c>
      <c r="J14" s="51">
        <f t="shared" si="4"/>
        <v>0.25</v>
      </c>
      <c r="K14" s="51">
        <f t="shared" si="4"/>
        <v>0.5</v>
      </c>
      <c r="L14" s="51">
        <f t="shared" si="4"/>
        <v>0.5</v>
      </c>
      <c r="M14" s="51">
        <f t="shared" si="4"/>
        <v>0.5</v>
      </c>
      <c r="N14" s="51">
        <f t="shared" si="4"/>
        <v>0.6875</v>
      </c>
      <c r="O14" s="51">
        <f t="shared" si="4"/>
        <v>0.125</v>
      </c>
      <c r="P14" s="51">
        <f t="shared" si="4"/>
        <v>0.125</v>
      </c>
      <c r="Q14" s="51">
        <f t="shared" si="4"/>
        <v>0.25</v>
      </c>
      <c r="R14" s="51">
        <f t="shared" si="4"/>
        <v>6.25E-2</v>
      </c>
      <c r="S14" s="51">
        <f t="shared" si="4"/>
        <v>0.25</v>
      </c>
      <c r="T14" s="51">
        <f t="shared" si="4"/>
        <v>0.3125</v>
      </c>
      <c r="U14" s="51">
        <f t="shared" si="4"/>
        <v>0.625</v>
      </c>
      <c r="V14" s="51">
        <f t="shared" si="4"/>
        <v>0.6875</v>
      </c>
    </row>
    <row r="15" spans="1:22" ht="16">
      <c r="A15" s="211"/>
      <c r="B15" s="212"/>
      <c r="C15" s="52" t="s">
        <v>56</v>
      </c>
      <c r="D15" s="53"/>
      <c r="E15" s="53">
        <f t="shared" ref="E15:V15" si="5">IFERROR(E14/$D$14,0)</f>
        <v>0.5</v>
      </c>
      <c r="F15" s="53">
        <f t="shared" si="5"/>
        <v>0</v>
      </c>
      <c r="G15" s="53">
        <f t="shared" si="5"/>
        <v>0</v>
      </c>
      <c r="H15" s="53">
        <f t="shared" si="5"/>
        <v>0.375</v>
      </c>
      <c r="I15" s="53">
        <f t="shared" si="5"/>
        <v>8.3333333333333329E-2</v>
      </c>
      <c r="J15" s="53">
        <f t="shared" si="5"/>
        <v>0.16666666666666666</v>
      </c>
      <c r="K15" s="53">
        <f t="shared" si="5"/>
        <v>0.33333333333333331</v>
      </c>
      <c r="L15" s="53">
        <f t="shared" si="5"/>
        <v>0.33333333333333331</v>
      </c>
      <c r="M15" s="53">
        <f t="shared" si="5"/>
        <v>0.33333333333333331</v>
      </c>
      <c r="N15" s="53">
        <f t="shared" si="5"/>
        <v>0.45833333333333331</v>
      </c>
      <c r="O15" s="53">
        <f t="shared" si="5"/>
        <v>8.3333333333333329E-2</v>
      </c>
      <c r="P15" s="53">
        <f t="shared" si="5"/>
        <v>8.3333333333333329E-2</v>
      </c>
      <c r="Q15" s="53">
        <f t="shared" si="5"/>
        <v>0.16666666666666666</v>
      </c>
      <c r="R15" s="53">
        <f t="shared" si="5"/>
        <v>4.1666666666666664E-2</v>
      </c>
      <c r="S15" s="53">
        <f t="shared" si="5"/>
        <v>0.16666666666666666</v>
      </c>
      <c r="T15" s="53">
        <f t="shared" si="5"/>
        <v>0.20833333333333334</v>
      </c>
      <c r="U15" s="53">
        <f t="shared" si="5"/>
        <v>0.41666666666666669</v>
      </c>
      <c r="V15" s="53">
        <f t="shared" si="5"/>
        <v>0.45833333333333331</v>
      </c>
    </row>
    <row r="16" spans="1:22" ht="32">
      <c r="A16" s="211"/>
      <c r="B16" s="210" t="str">
        <f>'5. Auto Review | Climate &amp; Envi'!B10</f>
        <v>Use of supply chain levers to achieve fossil free and environmentally sustainable supply chains</v>
      </c>
      <c r="C16" s="46" t="str">
        <f>'5. Auto Review | Climate &amp; Envi'!C10</f>
        <v>The company incentivises suppliers to reduce GHG and other significant air emissions.</v>
      </c>
      <c r="D16" s="46">
        <f>'5. Auto Review | Climate &amp; Envi'!D10</f>
        <v>1</v>
      </c>
      <c r="E16" s="46">
        <f>'5. Auto Review | Climate &amp; Envi'!G10</f>
        <v>0.75</v>
      </c>
      <c r="F16" s="46">
        <f>'5. Auto Review | Climate &amp; Envi'!I10</f>
        <v>0</v>
      </c>
      <c r="G16" s="46">
        <f>'5. Auto Review | Climate &amp; Envi'!K10</f>
        <v>0</v>
      </c>
      <c r="H16" s="46">
        <f>'5. Auto Review | Climate &amp; Envi'!M10</f>
        <v>0</v>
      </c>
      <c r="I16" s="46">
        <f>'5. Auto Review | Climate &amp; Envi'!O10</f>
        <v>0</v>
      </c>
      <c r="J16" s="46">
        <f>'5. Auto Review | Climate &amp; Envi'!Q10</f>
        <v>0</v>
      </c>
      <c r="K16" s="46">
        <f>'5. Auto Review | Climate &amp; Envi'!S10</f>
        <v>0</v>
      </c>
      <c r="L16" s="46">
        <f>'5. Auto Review | Climate &amp; Envi'!U10</f>
        <v>0</v>
      </c>
      <c r="M16" s="46">
        <f>'5. Auto Review | Climate &amp; Envi'!W10</f>
        <v>0</v>
      </c>
      <c r="N16" s="46">
        <f>'5. Auto Review | Climate &amp; Envi'!Y10</f>
        <v>0.75</v>
      </c>
      <c r="O16" s="46">
        <f>'5. Auto Review | Climate &amp; Envi'!AA10</f>
        <v>0</v>
      </c>
      <c r="P16" s="46">
        <f>'5. Auto Review | Climate &amp; Envi'!AC10</f>
        <v>0</v>
      </c>
      <c r="Q16" s="46">
        <f>'5. Auto Review | Climate &amp; Envi'!AE10</f>
        <v>0.5</v>
      </c>
      <c r="R16" s="46">
        <f>'5. Auto Review | Climate &amp; Envi'!AG10</f>
        <v>0</v>
      </c>
      <c r="S16" s="46">
        <f>'5. Auto Review | Climate &amp; Envi'!AI10</f>
        <v>0</v>
      </c>
      <c r="T16" s="46">
        <f>'5. Auto Review | Climate &amp; Envi'!AK10</f>
        <v>0</v>
      </c>
      <c r="U16" s="46">
        <f>'5. Auto Review | Climate &amp; Envi'!AM10</f>
        <v>1</v>
      </c>
      <c r="V16" s="46">
        <f>'5. Auto Review | Climate &amp; Envi'!AO10</f>
        <v>0.5</v>
      </c>
    </row>
    <row r="17" spans="1:22" ht="32">
      <c r="A17" s="211"/>
      <c r="B17" s="211"/>
      <c r="C17" s="46" t="str">
        <f>'5. Auto Review | Climate &amp; Envi'!C11</f>
        <v>The company incentivises suppliers to improve water management</v>
      </c>
      <c r="D17" s="46">
        <f>'5. Auto Review | Climate &amp; Envi'!D11</f>
        <v>1</v>
      </c>
      <c r="E17" s="46">
        <f>'5. Auto Review | Climate &amp; Envi'!G11</f>
        <v>0</v>
      </c>
      <c r="F17" s="46">
        <f>'5. Auto Review | Climate &amp; Envi'!I11</f>
        <v>0</v>
      </c>
      <c r="G17" s="46">
        <f>'5. Auto Review | Climate &amp; Envi'!K11</f>
        <v>0</v>
      </c>
      <c r="H17" s="46">
        <f>'5. Auto Review | Climate &amp; Envi'!M11</f>
        <v>0</v>
      </c>
      <c r="I17" s="46">
        <f>'5. Auto Review | Climate &amp; Envi'!O11</f>
        <v>0</v>
      </c>
      <c r="J17" s="46">
        <f>'5. Auto Review | Climate &amp; Envi'!Q11</f>
        <v>0</v>
      </c>
      <c r="K17" s="46">
        <f>'5. Auto Review | Climate &amp; Envi'!S11</f>
        <v>0</v>
      </c>
      <c r="L17" s="46">
        <f>'5. Auto Review | Climate &amp; Envi'!U11</f>
        <v>0</v>
      </c>
      <c r="M17" s="46">
        <f>'5. Auto Review | Climate &amp; Envi'!W11</f>
        <v>0</v>
      </c>
      <c r="N17" s="46">
        <f>'5. Auto Review | Climate &amp; Envi'!Y11</f>
        <v>0</v>
      </c>
      <c r="O17" s="46">
        <f>'5. Auto Review | Climate &amp; Envi'!AA11</f>
        <v>0</v>
      </c>
      <c r="P17" s="46">
        <f>'5. Auto Review | Climate &amp; Envi'!AC11</f>
        <v>0</v>
      </c>
      <c r="Q17" s="46">
        <f>'5. Auto Review | Climate &amp; Envi'!AE11</f>
        <v>0</v>
      </c>
      <c r="R17" s="46">
        <f>'5. Auto Review | Climate &amp; Envi'!AG11</f>
        <v>0</v>
      </c>
      <c r="S17" s="46">
        <f>'5. Auto Review | Climate &amp; Envi'!AI11</f>
        <v>0</v>
      </c>
      <c r="T17" s="46">
        <f>'5. Auto Review | Climate &amp; Envi'!AK11</f>
        <v>0</v>
      </c>
      <c r="U17" s="46">
        <f>'5. Auto Review | Climate &amp; Envi'!AM11</f>
        <v>0</v>
      </c>
      <c r="V17" s="46">
        <f>'5. Auto Review | Climate &amp; Envi'!AO11</f>
        <v>0</v>
      </c>
    </row>
    <row r="18" spans="1:22" ht="16" hidden="1">
      <c r="A18" s="211"/>
      <c r="B18" s="211"/>
      <c r="C18" s="47" t="s">
        <v>57</v>
      </c>
      <c r="D18" s="48">
        <f t="shared" ref="D18:V18" si="6">SUM(D16:D17)</f>
        <v>2</v>
      </c>
      <c r="E18" s="45">
        <f t="shared" si="6"/>
        <v>0.75</v>
      </c>
      <c r="F18" s="45">
        <f t="shared" si="6"/>
        <v>0</v>
      </c>
      <c r="G18" s="45">
        <f t="shared" si="6"/>
        <v>0</v>
      </c>
      <c r="H18" s="45">
        <f t="shared" si="6"/>
        <v>0</v>
      </c>
      <c r="I18" s="45">
        <f t="shared" si="6"/>
        <v>0</v>
      </c>
      <c r="J18" s="45">
        <f t="shared" si="6"/>
        <v>0</v>
      </c>
      <c r="K18" s="45">
        <f t="shared" si="6"/>
        <v>0</v>
      </c>
      <c r="L18" s="45">
        <f t="shared" si="6"/>
        <v>0</v>
      </c>
      <c r="M18" s="45">
        <f t="shared" si="6"/>
        <v>0</v>
      </c>
      <c r="N18" s="45">
        <f t="shared" si="6"/>
        <v>0.75</v>
      </c>
      <c r="O18" s="45">
        <f t="shared" si="6"/>
        <v>0</v>
      </c>
      <c r="P18" s="45">
        <f t="shared" si="6"/>
        <v>0</v>
      </c>
      <c r="Q18" s="45">
        <f t="shared" si="6"/>
        <v>0.5</v>
      </c>
      <c r="R18" s="45">
        <f t="shared" si="6"/>
        <v>0</v>
      </c>
      <c r="S18" s="45">
        <f t="shared" si="6"/>
        <v>0</v>
      </c>
      <c r="T18" s="45">
        <f t="shared" si="6"/>
        <v>0</v>
      </c>
      <c r="U18" s="45">
        <f t="shared" si="6"/>
        <v>1</v>
      </c>
      <c r="V18" s="45">
        <f t="shared" si="6"/>
        <v>0.5</v>
      </c>
    </row>
    <row r="19" spans="1:22" ht="16" hidden="1">
      <c r="A19" s="211"/>
      <c r="B19" s="211"/>
      <c r="C19" s="49" t="s">
        <v>58</v>
      </c>
      <c r="D19" s="50">
        <f>'7. Weightings'!$C$5</f>
        <v>2</v>
      </c>
      <c r="E19" s="54">
        <f t="shared" ref="E19:V19" si="7">(E18/$D$18)*$D$19</f>
        <v>0.75</v>
      </c>
      <c r="F19" s="54">
        <f t="shared" si="7"/>
        <v>0</v>
      </c>
      <c r="G19" s="54">
        <f t="shared" si="7"/>
        <v>0</v>
      </c>
      <c r="H19" s="54">
        <f t="shared" si="7"/>
        <v>0</v>
      </c>
      <c r="I19" s="54">
        <f t="shared" si="7"/>
        <v>0</v>
      </c>
      <c r="J19" s="54">
        <f t="shared" si="7"/>
        <v>0</v>
      </c>
      <c r="K19" s="54">
        <f t="shared" si="7"/>
        <v>0</v>
      </c>
      <c r="L19" s="54">
        <f t="shared" si="7"/>
        <v>0</v>
      </c>
      <c r="M19" s="54">
        <f t="shared" si="7"/>
        <v>0</v>
      </c>
      <c r="N19" s="54">
        <f t="shared" si="7"/>
        <v>0.75</v>
      </c>
      <c r="O19" s="54">
        <f t="shared" si="7"/>
        <v>0</v>
      </c>
      <c r="P19" s="54">
        <f t="shared" si="7"/>
        <v>0</v>
      </c>
      <c r="Q19" s="54">
        <f t="shared" si="7"/>
        <v>0.5</v>
      </c>
      <c r="R19" s="54">
        <f t="shared" si="7"/>
        <v>0</v>
      </c>
      <c r="S19" s="54">
        <f t="shared" si="7"/>
        <v>0</v>
      </c>
      <c r="T19" s="54">
        <f t="shared" si="7"/>
        <v>0</v>
      </c>
      <c r="U19" s="54">
        <f t="shared" si="7"/>
        <v>1</v>
      </c>
      <c r="V19" s="54">
        <f t="shared" si="7"/>
        <v>0.5</v>
      </c>
    </row>
    <row r="20" spans="1:22" ht="16">
      <c r="A20" s="211"/>
      <c r="B20" s="211"/>
      <c r="C20" s="52" t="s">
        <v>59</v>
      </c>
      <c r="D20" s="53"/>
      <c r="E20" s="55">
        <v>0.375</v>
      </c>
      <c r="F20" s="55">
        <v>0</v>
      </c>
      <c r="G20" s="55">
        <v>0</v>
      </c>
      <c r="H20" s="55">
        <v>0</v>
      </c>
      <c r="I20" s="55">
        <v>0</v>
      </c>
      <c r="J20" s="55">
        <v>0</v>
      </c>
      <c r="K20" s="55">
        <v>0</v>
      </c>
      <c r="L20" s="55">
        <v>0</v>
      </c>
      <c r="M20" s="55">
        <v>0</v>
      </c>
      <c r="N20" s="55">
        <v>0.375</v>
      </c>
      <c r="O20" s="55">
        <v>0</v>
      </c>
      <c r="P20" s="55">
        <v>0</v>
      </c>
      <c r="Q20" s="55">
        <v>0.25</v>
      </c>
      <c r="R20" s="55">
        <v>0</v>
      </c>
      <c r="S20" s="55">
        <v>0</v>
      </c>
      <c r="T20" s="55">
        <v>0</v>
      </c>
      <c r="U20" s="55">
        <v>0.5</v>
      </c>
      <c r="V20" s="55">
        <v>0.25</v>
      </c>
    </row>
    <row r="21" spans="1:22" hidden="1">
      <c r="A21" s="211"/>
      <c r="B21" s="213" t="s">
        <v>60</v>
      </c>
      <c r="C21" s="214"/>
      <c r="D21" s="56">
        <f>'7. Weightings'!$C$6</f>
        <v>4.5</v>
      </c>
      <c r="E21" s="54">
        <f t="shared" ref="E21:V21" si="8">SUM(E6,E14,E19)</f>
        <v>2</v>
      </c>
      <c r="F21" s="54">
        <f t="shared" si="8"/>
        <v>0</v>
      </c>
      <c r="G21" s="54">
        <f t="shared" si="8"/>
        <v>0</v>
      </c>
      <c r="H21" s="54">
        <f t="shared" si="8"/>
        <v>1.0625</v>
      </c>
      <c r="I21" s="54">
        <f t="shared" si="8"/>
        <v>0.125</v>
      </c>
      <c r="J21" s="54">
        <f t="shared" si="8"/>
        <v>0.75</v>
      </c>
      <c r="K21" s="54">
        <f t="shared" si="8"/>
        <v>0.625</v>
      </c>
      <c r="L21" s="54">
        <f t="shared" si="8"/>
        <v>1</v>
      </c>
      <c r="M21" s="54">
        <f t="shared" si="8"/>
        <v>0.625</v>
      </c>
      <c r="N21" s="54">
        <f t="shared" si="8"/>
        <v>1.9375</v>
      </c>
      <c r="O21" s="54">
        <f t="shared" si="8"/>
        <v>0.625</v>
      </c>
      <c r="P21" s="54">
        <f t="shared" si="8"/>
        <v>0.625</v>
      </c>
      <c r="Q21" s="54">
        <f t="shared" si="8"/>
        <v>1.25</v>
      </c>
      <c r="R21" s="54">
        <f t="shared" si="8"/>
        <v>0.5625</v>
      </c>
      <c r="S21" s="54">
        <f t="shared" si="8"/>
        <v>0.25</v>
      </c>
      <c r="T21" s="54">
        <f t="shared" si="8"/>
        <v>0.8125</v>
      </c>
      <c r="U21" s="54">
        <f t="shared" si="8"/>
        <v>2.125</v>
      </c>
      <c r="V21" s="54">
        <f t="shared" si="8"/>
        <v>1.4375</v>
      </c>
    </row>
    <row r="22" spans="1:22">
      <c r="A22" s="212"/>
      <c r="B22" s="215" t="s">
        <v>61</v>
      </c>
      <c r="C22" s="216"/>
      <c r="D22" s="217"/>
      <c r="E22" s="57">
        <f t="shared" ref="E22:V22" si="9">E21/$D$21</f>
        <v>0.44444444444444442</v>
      </c>
      <c r="F22" s="57">
        <f t="shared" si="9"/>
        <v>0</v>
      </c>
      <c r="G22" s="57">
        <f t="shared" si="9"/>
        <v>0</v>
      </c>
      <c r="H22" s="57">
        <f t="shared" si="9"/>
        <v>0.2361111111111111</v>
      </c>
      <c r="I22" s="57">
        <f t="shared" si="9"/>
        <v>2.7777777777777776E-2</v>
      </c>
      <c r="J22" s="57">
        <f t="shared" si="9"/>
        <v>0.16666666666666666</v>
      </c>
      <c r="K22" s="57">
        <f t="shared" si="9"/>
        <v>0.1388888888888889</v>
      </c>
      <c r="L22" s="57">
        <f t="shared" si="9"/>
        <v>0.22222222222222221</v>
      </c>
      <c r="M22" s="57">
        <f t="shared" si="9"/>
        <v>0.1388888888888889</v>
      </c>
      <c r="N22" s="57">
        <f t="shared" si="9"/>
        <v>0.43055555555555558</v>
      </c>
      <c r="O22" s="57">
        <f t="shared" si="9"/>
        <v>0.1388888888888889</v>
      </c>
      <c r="P22" s="57">
        <f t="shared" si="9"/>
        <v>0.1388888888888889</v>
      </c>
      <c r="Q22" s="57">
        <f t="shared" si="9"/>
        <v>0.27777777777777779</v>
      </c>
      <c r="R22" s="57">
        <f t="shared" si="9"/>
        <v>0.125</v>
      </c>
      <c r="S22" s="57">
        <f t="shared" si="9"/>
        <v>5.5555555555555552E-2</v>
      </c>
      <c r="T22" s="57">
        <f t="shared" si="9"/>
        <v>0.18055555555555555</v>
      </c>
      <c r="U22" s="57">
        <f t="shared" si="9"/>
        <v>0.47222222222222221</v>
      </c>
      <c r="V22" s="57">
        <f t="shared" si="9"/>
        <v>0.31944444444444442</v>
      </c>
    </row>
    <row r="23" spans="1:22" ht="32">
      <c r="A23" s="218" t="str">
        <f>'5. Auto Review | Climate &amp; Envi'!A12</f>
        <v>Fossil Free and Environmentally Sustainable Steel</v>
      </c>
      <c r="B23" s="210" t="str">
        <f>'5. Auto Review | Climate &amp; Envi'!B12</f>
        <v>Disclosure of scope 3 GHG emissions due to steel supply chains</v>
      </c>
      <c r="C23" s="46" t="str">
        <f>'5. Auto Review | Climate &amp; Envi'!C12</f>
        <v>The company discloses disaggregated GHG emissions for their steel supply chains.</v>
      </c>
      <c r="D23" s="46">
        <f>'5. Auto Review | Climate &amp; Envi'!D12</f>
        <v>1</v>
      </c>
      <c r="E23" s="46">
        <f>'5. Auto Review | Climate &amp; Envi'!G12</f>
        <v>0</v>
      </c>
      <c r="F23" s="46">
        <f>'5. Auto Review | Climate &amp; Envi'!I12</f>
        <v>0</v>
      </c>
      <c r="G23" s="46">
        <f>'5. Auto Review | Climate &amp; Envi'!K12</f>
        <v>0</v>
      </c>
      <c r="H23" s="46">
        <f>'5. Auto Review | Climate &amp; Envi'!M12</f>
        <v>0</v>
      </c>
      <c r="I23" s="46">
        <f>'5. Auto Review | Climate &amp; Envi'!O12</f>
        <v>0</v>
      </c>
      <c r="J23" s="46">
        <f>'5. Auto Review | Climate &amp; Envi'!Q12</f>
        <v>0</v>
      </c>
      <c r="K23" s="46">
        <f>'5. Auto Review | Climate &amp; Envi'!S12</f>
        <v>0</v>
      </c>
      <c r="L23" s="46">
        <f>'5. Auto Review | Climate &amp; Envi'!U12</f>
        <v>0</v>
      </c>
      <c r="M23" s="46">
        <f>'5. Auto Review | Climate &amp; Envi'!W12</f>
        <v>0</v>
      </c>
      <c r="N23" s="46">
        <f>'5. Auto Review | Climate &amp; Envi'!Y12</f>
        <v>0</v>
      </c>
      <c r="O23" s="46">
        <f>'5. Auto Review | Climate &amp; Envi'!AA12</f>
        <v>0</v>
      </c>
      <c r="P23" s="46">
        <f>'5. Auto Review | Climate &amp; Envi'!AC12</f>
        <v>0</v>
      </c>
      <c r="Q23" s="46">
        <f>'5. Auto Review | Climate &amp; Envi'!AE12</f>
        <v>0</v>
      </c>
      <c r="R23" s="46">
        <f>'5. Auto Review | Climate &amp; Envi'!AG12</f>
        <v>0</v>
      </c>
      <c r="S23" s="46">
        <f>'5. Auto Review | Climate &amp; Envi'!AI12</f>
        <v>0</v>
      </c>
      <c r="T23" s="46">
        <f>'5. Auto Review | Climate &amp; Envi'!AK12</f>
        <v>0</v>
      </c>
      <c r="U23" s="46">
        <f>'5. Auto Review | Climate &amp; Envi'!AM12</f>
        <v>0</v>
      </c>
      <c r="V23" s="46">
        <f>'5. Auto Review | Climate &amp; Envi'!AO12</f>
        <v>0</v>
      </c>
    </row>
    <row r="24" spans="1:22" ht="16" hidden="1">
      <c r="A24" s="211"/>
      <c r="B24" s="211"/>
      <c r="C24" s="47" t="s">
        <v>51</v>
      </c>
      <c r="D24" s="48">
        <f>SUM(D23)</f>
        <v>1</v>
      </c>
      <c r="E24" s="48">
        <f t="shared" ref="E24:V24" si="10">SUM(E23)</f>
        <v>0</v>
      </c>
      <c r="F24" s="48">
        <f t="shared" si="10"/>
        <v>0</v>
      </c>
      <c r="G24" s="48">
        <f t="shared" si="10"/>
        <v>0</v>
      </c>
      <c r="H24" s="48">
        <f t="shared" si="10"/>
        <v>0</v>
      </c>
      <c r="I24" s="48">
        <f t="shared" si="10"/>
        <v>0</v>
      </c>
      <c r="J24" s="48">
        <f t="shared" si="10"/>
        <v>0</v>
      </c>
      <c r="K24" s="48">
        <f t="shared" si="10"/>
        <v>0</v>
      </c>
      <c r="L24" s="48">
        <f t="shared" si="10"/>
        <v>0</v>
      </c>
      <c r="M24" s="48">
        <f t="shared" si="10"/>
        <v>0</v>
      </c>
      <c r="N24" s="48">
        <f t="shared" si="10"/>
        <v>0</v>
      </c>
      <c r="O24" s="48">
        <f t="shared" si="10"/>
        <v>0</v>
      </c>
      <c r="P24" s="48">
        <f t="shared" si="10"/>
        <v>0</v>
      </c>
      <c r="Q24" s="48">
        <f t="shared" si="10"/>
        <v>0</v>
      </c>
      <c r="R24" s="48">
        <f t="shared" si="10"/>
        <v>0</v>
      </c>
      <c r="S24" s="48">
        <f t="shared" si="10"/>
        <v>0</v>
      </c>
      <c r="T24" s="48">
        <f t="shared" si="10"/>
        <v>0</v>
      </c>
      <c r="U24" s="48">
        <f t="shared" si="10"/>
        <v>0</v>
      </c>
      <c r="V24" s="48">
        <f t="shared" si="10"/>
        <v>0</v>
      </c>
    </row>
    <row r="25" spans="1:22" ht="16" hidden="1">
      <c r="A25" s="211"/>
      <c r="B25" s="211"/>
      <c r="C25" s="49" t="s">
        <v>52</v>
      </c>
      <c r="D25" s="50">
        <f>'7. Weightings'!$C$3</f>
        <v>1</v>
      </c>
      <c r="E25" s="51">
        <f t="shared" ref="E25:V25" si="11">(E24/$D$24)*$D$25</f>
        <v>0</v>
      </c>
      <c r="F25" s="51">
        <f t="shared" si="11"/>
        <v>0</v>
      </c>
      <c r="G25" s="51">
        <f t="shared" si="11"/>
        <v>0</v>
      </c>
      <c r="H25" s="51">
        <f t="shared" si="11"/>
        <v>0</v>
      </c>
      <c r="I25" s="51">
        <f t="shared" si="11"/>
        <v>0</v>
      </c>
      <c r="J25" s="51">
        <f t="shared" si="11"/>
        <v>0</v>
      </c>
      <c r="K25" s="51">
        <f t="shared" si="11"/>
        <v>0</v>
      </c>
      <c r="L25" s="51">
        <f t="shared" si="11"/>
        <v>0</v>
      </c>
      <c r="M25" s="51">
        <f t="shared" si="11"/>
        <v>0</v>
      </c>
      <c r="N25" s="51">
        <f t="shared" si="11"/>
        <v>0</v>
      </c>
      <c r="O25" s="51">
        <f t="shared" si="11"/>
        <v>0</v>
      </c>
      <c r="P25" s="51">
        <f t="shared" si="11"/>
        <v>0</v>
      </c>
      <c r="Q25" s="51">
        <f t="shared" si="11"/>
        <v>0</v>
      </c>
      <c r="R25" s="51">
        <f t="shared" si="11"/>
        <v>0</v>
      </c>
      <c r="S25" s="51">
        <f t="shared" si="11"/>
        <v>0</v>
      </c>
      <c r="T25" s="51">
        <f t="shared" si="11"/>
        <v>0</v>
      </c>
      <c r="U25" s="51">
        <f t="shared" si="11"/>
        <v>0</v>
      </c>
      <c r="V25" s="51">
        <f t="shared" si="11"/>
        <v>0</v>
      </c>
    </row>
    <row r="26" spans="1:22" ht="16">
      <c r="A26" s="211"/>
      <c r="B26" s="212"/>
      <c r="C26" s="52" t="s">
        <v>53</v>
      </c>
      <c r="D26" s="53"/>
      <c r="E26" s="53">
        <f t="shared" ref="E26:V26" si="12">IFERROR(E25/$D$25,0)</f>
        <v>0</v>
      </c>
      <c r="F26" s="53">
        <f t="shared" si="12"/>
        <v>0</v>
      </c>
      <c r="G26" s="53">
        <f t="shared" si="12"/>
        <v>0</v>
      </c>
      <c r="H26" s="53">
        <f t="shared" si="12"/>
        <v>0</v>
      </c>
      <c r="I26" s="53">
        <f t="shared" si="12"/>
        <v>0</v>
      </c>
      <c r="J26" s="53">
        <f t="shared" si="12"/>
        <v>0</v>
      </c>
      <c r="K26" s="53">
        <f t="shared" si="12"/>
        <v>0</v>
      </c>
      <c r="L26" s="53">
        <f t="shared" si="12"/>
        <v>0</v>
      </c>
      <c r="M26" s="53">
        <f t="shared" si="12"/>
        <v>0</v>
      </c>
      <c r="N26" s="53">
        <f t="shared" si="12"/>
        <v>0</v>
      </c>
      <c r="O26" s="53">
        <f t="shared" si="12"/>
        <v>0</v>
      </c>
      <c r="P26" s="53">
        <f t="shared" si="12"/>
        <v>0</v>
      </c>
      <c r="Q26" s="53">
        <f t="shared" si="12"/>
        <v>0</v>
      </c>
      <c r="R26" s="53">
        <f t="shared" si="12"/>
        <v>0</v>
      </c>
      <c r="S26" s="53">
        <f t="shared" si="12"/>
        <v>0</v>
      </c>
      <c r="T26" s="53">
        <f t="shared" si="12"/>
        <v>0</v>
      </c>
      <c r="U26" s="53">
        <f t="shared" si="12"/>
        <v>0</v>
      </c>
      <c r="V26" s="53">
        <f t="shared" si="12"/>
        <v>0</v>
      </c>
    </row>
    <row r="27" spans="1:22" ht="32">
      <c r="A27" s="211"/>
      <c r="B27" s="210" t="str">
        <f>'5. Auto Review | Climate &amp; Envi'!B13</f>
        <v>Target setting and progress towards fossil free and environmentally sustainable steel supply chains</v>
      </c>
      <c r="C27" s="46" t="str">
        <f>'5. Auto Review | Climate &amp; Envi'!C13</f>
        <v>The company has set targets for the use of fossil free and environmentally sustainable steel.</v>
      </c>
      <c r="D27" s="46">
        <f>'5. Auto Review | Climate &amp; Envi'!D13</f>
        <v>2</v>
      </c>
      <c r="E27" s="46">
        <f>'5. Auto Review | Climate &amp; Envi'!G13</f>
        <v>0</v>
      </c>
      <c r="F27" s="46">
        <f>'5. Auto Review | Climate &amp; Envi'!I13</f>
        <v>0</v>
      </c>
      <c r="G27" s="46">
        <f>'5. Auto Review | Climate &amp; Envi'!K13</f>
        <v>0</v>
      </c>
      <c r="H27" s="46">
        <f>'5. Auto Review | Climate &amp; Envi'!M13</f>
        <v>0</v>
      </c>
      <c r="I27" s="46">
        <f>'5. Auto Review | Climate &amp; Envi'!O13</f>
        <v>0</v>
      </c>
      <c r="J27" s="46">
        <f>'5. Auto Review | Climate &amp; Envi'!Q13</f>
        <v>0</v>
      </c>
      <c r="K27" s="46">
        <f>'5. Auto Review | Climate &amp; Envi'!S13</f>
        <v>0</v>
      </c>
      <c r="L27" s="46">
        <f>'5. Auto Review | Climate &amp; Envi'!U13</f>
        <v>0</v>
      </c>
      <c r="M27" s="46">
        <f>'5. Auto Review | Climate &amp; Envi'!W13</f>
        <v>0</v>
      </c>
      <c r="N27" s="46">
        <f>'5. Auto Review | Climate &amp; Envi'!Y13</f>
        <v>0.5</v>
      </c>
      <c r="O27" s="46">
        <f>'5. Auto Review | Climate &amp; Envi'!AA13</f>
        <v>0</v>
      </c>
      <c r="P27" s="46">
        <f>'5. Auto Review | Climate &amp; Envi'!AC13</f>
        <v>0</v>
      </c>
      <c r="Q27" s="46">
        <f>'5. Auto Review | Climate &amp; Envi'!AE13</f>
        <v>0</v>
      </c>
      <c r="R27" s="46">
        <f>'5. Auto Review | Climate &amp; Envi'!AG13</f>
        <v>0</v>
      </c>
      <c r="S27" s="46">
        <f>'5. Auto Review | Climate &amp; Envi'!AI13</f>
        <v>0</v>
      </c>
      <c r="T27" s="46">
        <f>'5. Auto Review | Climate &amp; Envi'!AK13</f>
        <v>0</v>
      </c>
      <c r="U27" s="46">
        <f>'5. Auto Review | Climate &amp; Envi'!AM13</f>
        <v>0</v>
      </c>
      <c r="V27" s="46">
        <f>'5. Auto Review | Climate &amp; Envi'!AO13</f>
        <v>0.5</v>
      </c>
    </row>
    <row r="28" spans="1:22" ht="48">
      <c r="A28" s="211"/>
      <c r="B28" s="211"/>
      <c r="C28" s="46" t="str">
        <f>'5. Auto Review | Climate &amp; Envi'!C14</f>
        <v>The company publishes progress towards their target by disclosing the current percentage of fossil free steel in their in their annual production cycle.</v>
      </c>
      <c r="D28" s="46">
        <f>'5. Auto Review | Climate &amp; Envi'!D14</f>
        <v>1</v>
      </c>
      <c r="E28" s="46">
        <f>'5. Auto Review | Climate &amp; Envi'!G14</f>
        <v>0</v>
      </c>
      <c r="F28" s="46">
        <f>'5. Auto Review | Climate &amp; Envi'!I14</f>
        <v>0</v>
      </c>
      <c r="G28" s="46">
        <f>'5. Auto Review | Climate &amp; Envi'!K14</f>
        <v>0</v>
      </c>
      <c r="H28" s="46">
        <f>'5. Auto Review | Climate &amp; Envi'!M14</f>
        <v>0</v>
      </c>
      <c r="I28" s="46">
        <f>'5. Auto Review | Climate &amp; Envi'!O14</f>
        <v>0</v>
      </c>
      <c r="J28" s="46">
        <f>'5. Auto Review | Climate &amp; Envi'!Q14</f>
        <v>0</v>
      </c>
      <c r="K28" s="46">
        <f>'5. Auto Review | Climate &amp; Envi'!S14</f>
        <v>0</v>
      </c>
      <c r="L28" s="46">
        <f>'5. Auto Review | Climate &amp; Envi'!U14</f>
        <v>0</v>
      </c>
      <c r="M28" s="46">
        <f>'5. Auto Review | Climate &amp; Envi'!W14</f>
        <v>0</v>
      </c>
      <c r="N28" s="46">
        <f>'5. Auto Review | Climate &amp; Envi'!Y14</f>
        <v>0</v>
      </c>
      <c r="O28" s="46">
        <f>'5. Auto Review | Climate &amp; Envi'!AA14</f>
        <v>0</v>
      </c>
      <c r="P28" s="46">
        <f>'5. Auto Review | Climate &amp; Envi'!AC14</f>
        <v>0</v>
      </c>
      <c r="Q28" s="46">
        <f>'5. Auto Review | Climate &amp; Envi'!AE14</f>
        <v>0</v>
      </c>
      <c r="R28" s="46">
        <f>'5. Auto Review | Climate &amp; Envi'!AG14</f>
        <v>0</v>
      </c>
      <c r="S28" s="46">
        <f>'5. Auto Review | Climate &amp; Envi'!AI14</f>
        <v>0</v>
      </c>
      <c r="T28" s="46">
        <f>'5. Auto Review | Climate &amp; Envi'!AK14</f>
        <v>0</v>
      </c>
      <c r="U28" s="46">
        <f>'5. Auto Review | Climate &amp; Envi'!AM14</f>
        <v>0</v>
      </c>
      <c r="V28" s="46">
        <f>'5. Auto Review | Climate &amp; Envi'!AO14</f>
        <v>0</v>
      </c>
    </row>
    <row r="29" spans="1:22" ht="32">
      <c r="A29" s="211"/>
      <c r="B29" s="211"/>
      <c r="C29" s="46" t="str">
        <f>'5. Auto Review | Climate &amp; Envi'!C15</f>
        <v>The company has a target for the use of secondary/scrap steel by 2030.</v>
      </c>
      <c r="D29" s="46">
        <f>'5. Auto Review | Climate &amp; Envi'!D15</f>
        <v>2</v>
      </c>
      <c r="E29" s="46">
        <f>'5. Auto Review | Climate &amp; Envi'!G15</f>
        <v>0</v>
      </c>
      <c r="F29" s="46">
        <f>'5. Auto Review | Climate &amp; Envi'!I15</f>
        <v>0</v>
      </c>
      <c r="G29" s="46">
        <f>'5. Auto Review | Climate &amp; Envi'!K15</f>
        <v>0</v>
      </c>
      <c r="H29" s="46">
        <f>'5. Auto Review | Climate &amp; Envi'!M15</f>
        <v>0</v>
      </c>
      <c r="I29" s="46">
        <f>'5. Auto Review | Climate &amp; Envi'!O15</f>
        <v>0</v>
      </c>
      <c r="J29" s="46">
        <f>'5. Auto Review | Climate &amp; Envi'!Q15</f>
        <v>1</v>
      </c>
      <c r="K29" s="46">
        <f>'5. Auto Review | Climate &amp; Envi'!S15</f>
        <v>0</v>
      </c>
      <c r="L29" s="46">
        <f>'5. Auto Review | Climate &amp; Envi'!U15</f>
        <v>0</v>
      </c>
      <c r="M29" s="46">
        <f>'5. Auto Review | Climate &amp; Envi'!W15</f>
        <v>0</v>
      </c>
      <c r="N29" s="46">
        <f>'5. Auto Review | Climate &amp; Envi'!Y15</f>
        <v>0</v>
      </c>
      <c r="O29" s="46">
        <f>'5. Auto Review | Climate &amp; Envi'!AA15</f>
        <v>0</v>
      </c>
      <c r="P29" s="46">
        <f>'5. Auto Review | Climate &amp; Envi'!AC15</f>
        <v>0</v>
      </c>
      <c r="Q29" s="46">
        <f>'5. Auto Review | Climate &amp; Envi'!AE15</f>
        <v>0</v>
      </c>
      <c r="R29" s="46">
        <f>'5. Auto Review | Climate &amp; Envi'!AG15</f>
        <v>0</v>
      </c>
      <c r="S29" s="46">
        <f>'5. Auto Review | Climate &amp; Envi'!AI15</f>
        <v>0</v>
      </c>
      <c r="T29" s="46">
        <f>'5. Auto Review | Climate &amp; Envi'!AK15</f>
        <v>0</v>
      </c>
      <c r="U29" s="46">
        <f>'5. Auto Review | Climate &amp; Envi'!AM15</f>
        <v>0</v>
      </c>
      <c r="V29" s="46">
        <f>'5. Auto Review | Climate &amp; Envi'!AO15</f>
        <v>1</v>
      </c>
    </row>
    <row r="30" spans="1:22" ht="48">
      <c r="A30" s="211"/>
      <c r="B30" s="211"/>
      <c r="C30" s="46" t="str">
        <f>'5. Auto Review | Climate &amp; Envi'!C16</f>
        <v>The company publishes progress towards their target by disclosing the current percentage of recycled steel used in its annual production cycle.</v>
      </c>
      <c r="D30" s="46">
        <f>'5. Auto Review | Climate &amp; Envi'!D16</f>
        <v>1</v>
      </c>
      <c r="E30" s="46">
        <f>'5. Auto Review | Climate &amp; Envi'!G16</f>
        <v>0</v>
      </c>
      <c r="F30" s="46">
        <f>'5. Auto Review | Climate &amp; Envi'!I16</f>
        <v>0</v>
      </c>
      <c r="G30" s="46">
        <f>'5. Auto Review | Climate &amp; Envi'!K16</f>
        <v>0</v>
      </c>
      <c r="H30" s="46">
        <f>'5. Auto Review | Climate &amp; Envi'!M16</f>
        <v>0</v>
      </c>
      <c r="I30" s="46">
        <f>'5. Auto Review | Climate &amp; Envi'!O16</f>
        <v>0</v>
      </c>
      <c r="J30" s="46">
        <f>'5. Auto Review | Climate &amp; Envi'!Q16</f>
        <v>0</v>
      </c>
      <c r="K30" s="46">
        <f>'5. Auto Review | Climate &amp; Envi'!S16</f>
        <v>0</v>
      </c>
      <c r="L30" s="46">
        <f>'5. Auto Review | Climate &amp; Envi'!U16</f>
        <v>1</v>
      </c>
      <c r="M30" s="46">
        <f>'5. Auto Review | Climate &amp; Envi'!W16</f>
        <v>0</v>
      </c>
      <c r="N30" s="46">
        <f>'5. Auto Review | Climate &amp; Envi'!Y16</f>
        <v>0</v>
      </c>
      <c r="O30" s="46">
        <f>'5. Auto Review | Climate &amp; Envi'!AA16</f>
        <v>0</v>
      </c>
      <c r="P30" s="46">
        <f>'5. Auto Review | Climate &amp; Envi'!AC16</f>
        <v>0</v>
      </c>
      <c r="Q30" s="46">
        <f>'5. Auto Review | Climate &amp; Envi'!AE16</f>
        <v>1</v>
      </c>
      <c r="R30" s="46">
        <f>'5. Auto Review | Climate &amp; Envi'!AG16</f>
        <v>0</v>
      </c>
      <c r="S30" s="46">
        <f>'5. Auto Review | Climate &amp; Envi'!AI16</f>
        <v>0</v>
      </c>
      <c r="T30" s="46">
        <f>'5. Auto Review | Climate &amp; Envi'!AK16</f>
        <v>0</v>
      </c>
      <c r="U30" s="46">
        <f>'5. Auto Review | Climate &amp; Envi'!AM16</f>
        <v>0</v>
      </c>
      <c r="V30" s="46">
        <f>'5. Auto Review | Climate &amp; Envi'!AO16</f>
        <v>1</v>
      </c>
    </row>
    <row r="31" spans="1:22" ht="16" hidden="1">
      <c r="A31" s="211"/>
      <c r="B31" s="211"/>
      <c r="C31" s="47" t="s">
        <v>54</v>
      </c>
      <c r="D31" s="48">
        <f t="shared" ref="D31:V31" si="13">SUM(D27:D30)</f>
        <v>6</v>
      </c>
      <c r="E31" s="48">
        <f t="shared" si="13"/>
        <v>0</v>
      </c>
      <c r="F31" s="48">
        <f t="shared" si="13"/>
        <v>0</v>
      </c>
      <c r="G31" s="48">
        <f t="shared" si="13"/>
        <v>0</v>
      </c>
      <c r="H31" s="48">
        <f t="shared" si="13"/>
        <v>0</v>
      </c>
      <c r="I31" s="48">
        <f t="shared" si="13"/>
        <v>0</v>
      </c>
      <c r="J31" s="48">
        <f t="shared" si="13"/>
        <v>1</v>
      </c>
      <c r="K31" s="48">
        <f t="shared" si="13"/>
        <v>0</v>
      </c>
      <c r="L31" s="48">
        <f t="shared" si="13"/>
        <v>1</v>
      </c>
      <c r="M31" s="48">
        <f t="shared" si="13"/>
        <v>0</v>
      </c>
      <c r="N31" s="48">
        <f t="shared" si="13"/>
        <v>0.5</v>
      </c>
      <c r="O31" s="48">
        <f t="shared" si="13"/>
        <v>0</v>
      </c>
      <c r="P31" s="48">
        <f t="shared" si="13"/>
        <v>0</v>
      </c>
      <c r="Q31" s="48">
        <f t="shared" si="13"/>
        <v>1</v>
      </c>
      <c r="R31" s="48">
        <f t="shared" si="13"/>
        <v>0</v>
      </c>
      <c r="S31" s="48">
        <f t="shared" si="13"/>
        <v>0</v>
      </c>
      <c r="T31" s="48">
        <f t="shared" si="13"/>
        <v>0</v>
      </c>
      <c r="U31" s="48">
        <f t="shared" si="13"/>
        <v>0</v>
      </c>
      <c r="V31" s="48">
        <f t="shared" si="13"/>
        <v>2.5</v>
      </c>
    </row>
    <row r="32" spans="1:22" ht="16" hidden="1">
      <c r="A32" s="211"/>
      <c r="B32" s="211"/>
      <c r="C32" s="49" t="s">
        <v>55</v>
      </c>
      <c r="D32" s="50">
        <f>'7. Weightings'!$C$4</f>
        <v>1.5</v>
      </c>
      <c r="E32" s="51">
        <f t="shared" ref="E32:V32" si="14">(E31/$D$31)*$D$32</f>
        <v>0</v>
      </c>
      <c r="F32" s="51">
        <f t="shared" si="14"/>
        <v>0</v>
      </c>
      <c r="G32" s="51">
        <f t="shared" si="14"/>
        <v>0</v>
      </c>
      <c r="H32" s="51">
        <f t="shared" si="14"/>
        <v>0</v>
      </c>
      <c r="I32" s="51">
        <f t="shared" si="14"/>
        <v>0</v>
      </c>
      <c r="J32" s="51">
        <f t="shared" si="14"/>
        <v>0.25</v>
      </c>
      <c r="K32" s="51">
        <f t="shared" si="14"/>
        <v>0</v>
      </c>
      <c r="L32" s="51">
        <f t="shared" si="14"/>
        <v>0.25</v>
      </c>
      <c r="M32" s="51">
        <f t="shared" si="14"/>
        <v>0</v>
      </c>
      <c r="N32" s="51">
        <f t="shared" si="14"/>
        <v>0.125</v>
      </c>
      <c r="O32" s="51">
        <f t="shared" si="14"/>
        <v>0</v>
      </c>
      <c r="P32" s="51">
        <f t="shared" si="14"/>
        <v>0</v>
      </c>
      <c r="Q32" s="51">
        <f t="shared" si="14"/>
        <v>0.25</v>
      </c>
      <c r="R32" s="51">
        <f t="shared" si="14"/>
        <v>0</v>
      </c>
      <c r="S32" s="51">
        <f t="shared" si="14"/>
        <v>0</v>
      </c>
      <c r="T32" s="51">
        <f t="shared" si="14"/>
        <v>0</v>
      </c>
      <c r="U32" s="51">
        <f t="shared" si="14"/>
        <v>0</v>
      </c>
      <c r="V32" s="51">
        <f t="shared" si="14"/>
        <v>0.625</v>
      </c>
    </row>
    <row r="33" spans="1:22" ht="16">
      <c r="A33" s="211"/>
      <c r="B33" s="212"/>
      <c r="C33" s="52" t="s">
        <v>56</v>
      </c>
      <c r="D33" s="53"/>
      <c r="E33" s="53">
        <f t="shared" ref="E33:V33" si="15">IFERROR(E32/$D$32,0)</f>
        <v>0</v>
      </c>
      <c r="F33" s="53">
        <f t="shared" si="15"/>
        <v>0</v>
      </c>
      <c r="G33" s="53">
        <f t="shared" si="15"/>
        <v>0</v>
      </c>
      <c r="H33" s="53">
        <f t="shared" si="15"/>
        <v>0</v>
      </c>
      <c r="I33" s="53">
        <f t="shared" si="15"/>
        <v>0</v>
      </c>
      <c r="J33" s="53">
        <f t="shared" si="15"/>
        <v>0.16666666666666666</v>
      </c>
      <c r="K33" s="53">
        <f t="shared" si="15"/>
        <v>0</v>
      </c>
      <c r="L33" s="53">
        <f t="shared" si="15"/>
        <v>0.16666666666666666</v>
      </c>
      <c r="M33" s="53">
        <f t="shared" si="15"/>
        <v>0</v>
      </c>
      <c r="N33" s="53">
        <f t="shared" si="15"/>
        <v>8.3333333333333329E-2</v>
      </c>
      <c r="O33" s="53">
        <f t="shared" si="15"/>
        <v>0</v>
      </c>
      <c r="P33" s="53">
        <f t="shared" si="15"/>
        <v>0</v>
      </c>
      <c r="Q33" s="53">
        <f t="shared" si="15"/>
        <v>0.16666666666666666</v>
      </c>
      <c r="R33" s="53">
        <f t="shared" si="15"/>
        <v>0</v>
      </c>
      <c r="S33" s="53">
        <f t="shared" si="15"/>
        <v>0</v>
      </c>
      <c r="T33" s="53">
        <f t="shared" si="15"/>
        <v>0</v>
      </c>
      <c r="U33" s="53">
        <f t="shared" si="15"/>
        <v>0</v>
      </c>
      <c r="V33" s="53">
        <f t="shared" si="15"/>
        <v>0.41666666666666669</v>
      </c>
    </row>
    <row r="34" spans="1:22" ht="64">
      <c r="A34" s="211"/>
      <c r="B34" s="210" t="str">
        <f>'5. Auto Review | Climate &amp; Envi'!B17</f>
        <v>Use of supply chain levers to achieve fossil free and environmentally sustainable steel supply chains</v>
      </c>
      <c r="C34" s="46" t="str">
        <f>'5. Auto Review | Climate &amp; Envi'!C17</f>
        <v>The company participates in multi-stakeholder initiatives to collaborate with other buyers to incentivise investment in and production of fossil free and environmentally sustainable steel at scale.</v>
      </c>
      <c r="D34" s="46">
        <f>'5. Auto Review | Climate &amp; Envi'!D17</f>
        <v>1</v>
      </c>
      <c r="E34" s="46">
        <f>'5. Auto Review | Climate &amp; Envi'!G17</f>
        <v>0</v>
      </c>
      <c r="F34" s="46">
        <f>'5. Auto Review | Climate &amp; Envi'!I17</f>
        <v>0</v>
      </c>
      <c r="G34" s="46">
        <f>'5. Auto Review | Climate &amp; Envi'!K17</f>
        <v>0</v>
      </c>
      <c r="H34" s="46">
        <f>'5. Auto Review | Climate &amp; Envi'!M17</f>
        <v>0</v>
      </c>
      <c r="I34" s="46">
        <f>'5. Auto Review | Climate &amp; Envi'!O17</f>
        <v>0</v>
      </c>
      <c r="J34" s="46">
        <f>'5. Auto Review | Climate &amp; Envi'!Q17</f>
        <v>0</v>
      </c>
      <c r="K34" s="46">
        <f>'5. Auto Review | Climate &amp; Envi'!S17</f>
        <v>0</v>
      </c>
      <c r="L34" s="46">
        <f>'5. Auto Review | Climate &amp; Envi'!U17</f>
        <v>0</v>
      </c>
      <c r="M34" s="46">
        <f>'5. Auto Review | Climate &amp; Envi'!W17</f>
        <v>0</v>
      </c>
      <c r="N34" s="46">
        <f>'5. Auto Review | Climate &amp; Envi'!Y17</f>
        <v>0.25</v>
      </c>
      <c r="O34" s="46">
        <f>'5. Auto Review | Climate &amp; Envi'!AA17</f>
        <v>0</v>
      </c>
      <c r="P34" s="46">
        <f>'5. Auto Review | Climate &amp; Envi'!AC17</f>
        <v>0</v>
      </c>
      <c r="Q34" s="46">
        <f>'5. Auto Review | Climate &amp; Envi'!AE17</f>
        <v>0</v>
      </c>
      <c r="R34" s="46">
        <f>'5. Auto Review | Climate &amp; Envi'!AG17</f>
        <v>0</v>
      </c>
      <c r="S34" s="46">
        <f>'5. Auto Review | Climate &amp; Envi'!AI17</f>
        <v>0</v>
      </c>
      <c r="T34" s="46">
        <f>'5. Auto Review | Climate &amp; Envi'!AK17</f>
        <v>0</v>
      </c>
      <c r="U34" s="46">
        <f>'5. Auto Review | Climate &amp; Envi'!AM17</f>
        <v>0</v>
      </c>
      <c r="V34" s="46">
        <f>'5. Auto Review | Climate &amp; Envi'!AO17</f>
        <v>0.5</v>
      </c>
    </row>
    <row r="35" spans="1:22" ht="48">
      <c r="A35" s="211"/>
      <c r="B35" s="211"/>
      <c r="C35" s="46" t="str">
        <f>'5. Auto Review | Climate &amp; Envi'!C18</f>
        <v>Company has entered into formal arrangements with suppliers to incentivise investment in and greater production of fossil free steel.</v>
      </c>
      <c r="D35" s="46">
        <f>'5. Auto Review | Climate &amp; Envi'!D18</f>
        <v>2</v>
      </c>
      <c r="E35" s="46">
        <f>'5. Auto Review | Climate &amp; Envi'!G18</f>
        <v>1</v>
      </c>
      <c r="F35" s="46">
        <f>'5. Auto Review | Climate &amp; Envi'!I18</f>
        <v>0</v>
      </c>
      <c r="G35" s="46">
        <f>'5. Auto Review | Climate &amp; Envi'!K18</f>
        <v>0</v>
      </c>
      <c r="H35" s="46">
        <f>'5. Auto Review | Climate &amp; Envi'!M18</f>
        <v>0</v>
      </c>
      <c r="I35" s="46">
        <f>'5. Auto Review | Climate &amp; Envi'!O18</f>
        <v>0</v>
      </c>
      <c r="J35" s="46">
        <f>'5. Auto Review | Climate &amp; Envi'!Q18</f>
        <v>0</v>
      </c>
      <c r="K35" s="46">
        <f>'5. Auto Review | Climate &amp; Envi'!S18</f>
        <v>0</v>
      </c>
      <c r="L35" s="46">
        <f>'5. Auto Review | Climate &amp; Envi'!U18</f>
        <v>0</v>
      </c>
      <c r="M35" s="46">
        <f>'5. Auto Review | Climate &amp; Envi'!W18</f>
        <v>0</v>
      </c>
      <c r="N35" s="46">
        <f>'5. Auto Review | Climate &amp; Envi'!Y18</f>
        <v>2</v>
      </c>
      <c r="O35" s="46">
        <f>'5. Auto Review | Climate &amp; Envi'!AA18</f>
        <v>0</v>
      </c>
      <c r="P35" s="46">
        <f>'5. Auto Review | Climate &amp; Envi'!AC18</f>
        <v>0</v>
      </c>
      <c r="Q35" s="46">
        <f>'5. Auto Review | Climate &amp; Envi'!AE18</f>
        <v>0</v>
      </c>
      <c r="R35" s="46">
        <f>'5. Auto Review | Climate &amp; Envi'!AG18</f>
        <v>0</v>
      </c>
      <c r="S35" s="46">
        <f>'5. Auto Review | Climate &amp; Envi'!AI18</f>
        <v>0</v>
      </c>
      <c r="T35" s="46">
        <f>'5. Auto Review | Climate &amp; Envi'!AK18</f>
        <v>0</v>
      </c>
      <c r="U35" s="46">
        <f>'5. Auto Review | Climate &amp; Envi'!AM18</f>
        <v>1</v>
      </c>
      <c r="V35" s="46">
        <f>'5. Auto Review | Climate &amp; Envi'!AO18</f>
        <v>2</v>
      </c>
    </row>
    <row r="36" spans="1:22" ht="32">
      <c r="A36" s="211"/>
      <c r="B36" s="211"/>
      <c r="C36" s="46" t="str">
        <f>'5. Auto Review | Climate &amp; Envi'!C19</f>
        <v xml:space="preserve">The company integrates improved recyclability of steel into automobile design and manufacture. </v>
      </c>
      <c r="D36" s="46">
        <f>'5. Auto Review | Climate &amp; Envi'!D19</f>
        <v>2</v>
      </c>
      <c r="E36" s="46">
        <f>'5. Auto Review | Climate &amp; Envi'!G19</f>
        <v>0</v>
      </c>
      <c r="F36" s="46">
        <f>'5. Auto Review | Climate &amp; Envi'!I19</f>
        <v>0</v>
      </c>
      <c r="G36" s="46">
        <f>'5. Auto Review | Climate &amp; Envi'!K19</f>
        <v>0</v>
      </c>
      <c r="H36" s="46">
        <f>'5. Auto Review | Climate &amp; Envi'!M19</f>
        <v>0</v>
      </c>
      <c r="I36" s="46">
        <f>'5. Auto Review | Climate &amp; Envi'!O19</f>
        <v>0</v>
      </c>
      <c r="J36" s="46">
        <f>'5. Auto Review | Climate &amp; Envi'!Q19</f>
        <v>1</v>
      </c>
      <c r="K36" s="46">
        <f>'5. Auto Review | Climate &amp; Envi'!S19</f>
        <v>0</v>
      </c>
      <c r="L36" s="46">
        <f>'5. Auto Review | Climate &amp; Envi'!U19</f>
        <v>0.25</v>
      </c>
      <c r="M36" s="46">
        <f>'5. Auto Review | Climate &amp; Envi'!W19</f>
        <v>0</v>
      </c>
      <c r="N36" s="46">
        <f>'5. Auto Review | Climate &amp; Envi'!Y19</f>
        <v>0</v>
      </c>
      <c r="O36" s="46">
        <f>'5. Auto Review | Climate &amp; Envi'!AA19</f>
        <v>0</v>
      </c>
      <c r="P36" s="46">
        <f>'5. Auto Review | Climate &amp; Envi'!AC19</f>
        <v>0</v>
      </c>
      <c r="Q36" s="46">
        <f>'5. Auto Review | Climate &amp; Envi'!AE19</f>
        <v>0.25</v>
      </c>
      <c r="R36" s="46">
        <f>'5. Auto Review | Climate &amp; Envi'!AG19</f>
        <v>0</v>
      </c>
      <c r="S36" s="46">
        <f>'5. Auto Review | Climate &amp; Envi'!AI19</f>
        <v>0</v>
      </c>
      <c r="T36" s="46">
        <f>'5. Auto Review | Climate &amp; Envi'!AK19</f>
        <v>0</v>
      </c>
      <c r="U36" s="46">
        <f>'5. Auto Review | Climate &amp; Envi'!AM19</f>
        <v>0</v>
      </c>
      <c r="V36" s="46">
        <f>'5. Auto Review | Climate &amp; Envi'!AO19</f>
        <v>2</v>
      </c>
    </row>
    <row r="37" spans="1:22" ht="16" hidden="1">
      <c r="A37" s="211"/>
      <c r="B37" s="211"/>
      <c r="C37" s="47" t="s">
        <v>57</v>
      </c>
      <c r="D37" s="48">
        <f t="shared" ref="D37:V37" si="16">SUM(D34:D36)</f>
        <v>5</v>
      </c>
      <c r="E37" s="48">
        <f t="shared" si="16"/>
        <v>1</v>
      </c>
      <c r="F37" s="48">
        <f t="shared" si="16"/>
        <v>0</v>
      </c>
      <c r="G37" s="48">
        <f t="shared" si="16"/>
        <v>0</v>
      </c>
      <c r="H37" s="48">
        <f t="shared" si="16"/>
        <v>0</v>
      </c>
      <c r="I37" s="48">
        <f t="shared" si="16"/>
        <v>0</v>
      </c>
      <c r="J37" s="48">
        <f t="shared" si="16"/>
        <v>1</v>
      </c>
      <c r="K37" s="48">
        <f t="shared" si="16"/>
        <v>0</v>
      </c>
      <c r="L37" s="48">
        <f t="shared" si="16"/>
        <v>0.25</v>
      </c>
      <c r="M37" s="48">
        <f t="shared" si="16"/>
        <v>0</v>
      </c>
      <c r="N37" s="48">
        <f t="shared" si="16"/>
        <v>2.25</v>
      </c>
      <c r="O37" s="48">
        <f t="shared" si="16"/>
        <v>0</v>
      </c>
      <c r="P37" s="48">
        <f t="shared" si="16"/>
        <v>0</v>
      </c>
      <c r="Q37" s="48">
        <f t="shared" si="16"/>
        <v>0.25</v>
      </c>
      <c r="R37" s="48">
        <f t="shared" si="16"/>
        <v>0</v>
      </c>
      <c r="S37" s="48">
        <f t="shared" si="16"/>
        <v>0</v>
      </c>
      <c r="T37" s="48">
        <f t="shared" si="16"/>
        <v>0</v>
      </c>
      <c r="U37" s="48">
        <f t="shared" si="16"/>
        <v>1</v>
      </c>
      <c r="V37" s="48">
        <f t="shared" si="16"/>
        <v>4.5</v>
      </c>
    </row>
    <row r="38" spans="1:22" ht="16" hidden="1">
      <c r="A38" s="211"/>
      <c r="B38" s="211"/>
      <c r="C38" s="49" t="s">
        <v>58</v>
      </c>
      <c r="D38" s="50">
        <f>'7. Weightings'!$C$5</f>
        <v>2</v>
      </c>
      <c r="E38" s="54">
        <f t="shared" ref="E38:V38" si="17">(E37/$D$37)*$D$38</f>
        <v>0.4</v>
      </c>
      <c r="F38" s="54">
        <f t="shared" si="17"/>
        <v>0</v>
      </c>
      <c r="G38" s="54">
        <f t="shared" si="17"/>
        <v>0</v>
      </c>
      <c r="H38" s="54">
        <f t="shared" si="17"/>
        <v>0</v>
      </c>
      <c r="I38" s="54">
        <f t="shared" si="17"/>
        <v>0</v>
      </c>
      <c r="J38" s="54">
        <f t="shared" si="17"/>
        <v>0.4</v>
      </c>
      <c r="K38" s="54">
        <f t="shared" si="17"/>
        <v>0</v>
      </c>
      <c r="L38" s="54">
        <f t="shared" si="17"/>
        <v>0.1</v>
      </c>
      <c r="M38" s="54">
        <f t="shared" si="17"/>
        <v>0</v>
      </c>
      <c r="N38" s="54">
        <f t="shared" si="17"/>
        <v>0.9</v>
      </c>
      <c r="O38" s="54">
        <f t="shared" si="17"/>
        <v>0</v>
      </c>
      <c r="P38" s="54">
        <f t="shared" si="17"/>
        <v>0</v>
      </c>
      <c r="Q38" s="54">
        <f t="shared" si="17"/>
        <v>0.1</v>
      </c>
      <c r="R38" s="54">
        <f t="shared" si="17"/>
        <v>0</v>
      </c>
      <c r="S38" s="54">
        <f t="shared" si="17"/>
        <v>0</v>
      </c>
      <c r="T38" s="54">
        <f t="shared" si="17"/>
        <v>0</v>
      </c>
      <c r="U38" s="54">
        <f t="shared" si="17"/>
        <v>0.4</v>
      </c>
      <c r="V38" s="54">
        <f t="shared" si="17"/>
        <v>1.8</v>
      </c>
    </row>
    <row r="39" spans="1:22" ht="16">
      <c r="A39" s="211"/>
      <c r="B39" s="212"/>
      <c r="C39" s="52" t="s">
        <v>59</v>
      </c>
      <c r="D39" s="53"/>
      <c r="E39" s="55">
        <f t="shared" ref="E39:V39" si="18">IFERROR(E38/$D$38,O)</f>
        <v>0.2</v>
      </c>
      <c r="F39" s="55">
        <f t="shared" si="18"/>
        <v>0</v>
      </c>
      <c r="G39" s="55">
        <f t="shared" si="18"/>
        <v>0</v>
      </c>
      <c r="H39" s="55">
        <f t="shared" si="18"/>
        <v>0</v>
      </c>
      <c r="I39" s="55">
        <f t="shared" si="18"/>
        <v>0</v>
      </c>
      <c r="J39" s="55">
        <f t="shared" si="18"/>
        <v>0.2</v>
      </c>
      <c r="K39" s="55">
        <f t="shared" si="18"/>
        <v>0</v>
      </c>
      <c r="L39" s="55">
        <f t="shared" si="18"/>
        <v>0.05</v>
      </c>
      <c r="M39" s="55">
        <f t="shared" si="18"/>
        <v>0</v>
      </c>
      <c r="N39" s="55">
        <f t="shared" si="18"/>
        <v>0.45</v>
      </c>
      <c r="O39" s="55">
        <f t="shared" si="18"/>
        <v>0</v>
      </c>
      <c r="P39" s="55">
        <f t="shared" si="18"/>
        <v>0</v>
      </c>
      <c r="Q39" s="55">
        <f t="shared" si="18"/>
        <v>0.05</v>
      </c>
      <c r="R39" s="55">
        <f t="shared" si="18"/>
        <v>0</v>
      </c>
      <c r="S39" s="55">
        <f t="shared" si="18"/>
        <v>0</v>
      </c>
      <c r="T39" s="55">
        <f t="shared" si="18"/>
        <v>0</v>
      </c>
      <c r="U39" s="55">
        <f t="shared" si="18"/>
        <v>0.2</v>
      </c>
      <c r="V39" s="55">
        <f t="shared" si="18"/>
        <v>0.9</v>
      </c>
    </row>
    <row r="40" spans="1:22" hidden="1">
      <c r="A40" s="211"/>
      <c r="B40" s="213" t="s">
        <v>62</v>
      </c>
      <c r="C40" s="214"/>
      <c r="D40" s="56">
        <f>'7. Weightings'!$C$6</f>
        <v>4.5</v>
      </c>
      <c r="E40" s="54">
        <f t="shared" ref="E40:V40" si="19">SUM(E25,E32,E38)</f>
        <v>0.4</v>
      </c>
      <c r="F40" s="54">
        <f t="shared" si="19"/>
        <v>0</v>
      </c>
      <c r="G40" s="54">
        <f t="shared" si="19"/>
        <v>0</v>
      </c>
      <c r="H40" s="54">
        <f t="shared" si="19"/>
        <v>0</v>
      </c>
      <c r="I40" s="54">
        <f t="shared" si="19"/>
        <v>0</v>
      </c>
      <c r="J40" s="54">
        <f t="shared" si="19"/>
        <v>0.65</v>
      </c>
      <c r="K40" s="54">
        <f t="shared" si="19"/>
        <v>0</v>
      </c>
      <c r="L40" s="54">
        <f t="shared" si="19"/>
        <v>0.35</v>
      </c>
      <c r="M40" s="54">
        <f t="shared" si="19"/>
        <v>0</v>
      </c>
      <c r="N40" s="54">
        <f t="shared" si="19"/>
        <v>1.0249999999999999</v>
      </c>
      <c r="O40" s="54">
        <f t="shared" si="19"/>
        <v>0</v>
      </c>
      <c r="P40" s="54">
        <f t="shared" si="19"/>
        <v>0</v>
      </c>
      <c r="Q40" s="54">
        <f t="shared" si="19"/>
        <v>0.35</v>
      </c>
      <c r="R40" s="54">
        <f t="shared" si="19"/>
        <v>0</v>
      </c>
      <c r="S40" s="54">
        <f t="shared" si="19"/>
        <v>0</v>
      </c>
      <c r="T40" s="54">
        <f t="shared" si="19"/>
        <v>0</v>
      </c>
      <c r="U40" s="54">
        <f t="shared" si="19"/>
        <v>0.4</v>
      </c>
      <c r="V40" s="54">
        <f t="shared" si="19"/>
        <v>2.4249999999999998</v>
      </c>
    </row>
    <row r="41" spans="1:22">
      <c r="A41" s="212"/>
      <c r="B41" s="215" t="s">
        <v>63</v>
      </c>
      <c r="C41" s="216"/>
      <c r="D41" s="217"/>
      <c r="E41" s="57">
        <f t="shared" ref="E41:V41" si="20">E40/$D$40</f>
        <v>8.8888888888888892E-2</v>
      </c>
      <c r="F41" s="57">
        <f t="shared" si="20"/>
        <v>0</v>
      </c>
      <c r="G41" s="57">
        <f t="shared" si="20"/>
        <v>0</v>
      </c>
      <c r="H41" s="57">
        <f t="shared" si="20"/>
        <v>0</v>
      </c>
      <c r="I41" s="57">
        <f t="shared" si="20"/>
        <v>0</v>
      </c>
      <c r="J41" s="57">
        <f t="shared" si="20"/>
        <v>0.14444444444444446</v>
      </c>
      <c r="K41" s="57">
        <f t="shared" si="20"/>
        <v>0</v>
      </c>
      <c r="L41" s="57">
        <f t="shared" si="20"/>
        <v>7.7777777777777779E-2</v>
      </c>
      <c r="M41" s="57">
        <f t="shared" si="20"/>
        <v>0</v>
      </c>
      <c r="N41" s="57">
        <f t="shared" si="20"/>
        <v>0.22777777777777775</v>
      </c>
      <c r="O41" s="57">
        <f t="shared" si="20"/>
        <v>0</v>
      </c>
      <c r="P41" s="57">
        <f t="shared" si="20"/>
        <v>0</v>
      </c>
      <c r="Q41" s="57">
        <f t="shared" si="20"/>
        <v>7.7777777777777779E-2</v>
      </c>
      <c r="R41" s="57">
        <f t="shared" si="20"/>
        <v>0</v>
      </c>
      <c r="S41" s="57">
        <f t="shared" si="20"/>
        <v>0</v>
      </c>
      <c r="T41" s="57">
        <f t="shared" si="20"/>
        <v>0</v>
      </c>
      <c r="U41" s="57">
        <f t="shared" si="20"/>
        <v>8.8888888888888892E-2</v>
      </c>
      <c r="V41" s="57">
        <f t="shared" si="20"/>
        <v>0.53888888888888886</v>
      </c>
    </row>
    <row r="42" spans="1:22" ht="32">
      <c r="A42" s="218" t="str">
        <f>'5. Auto Review | Climate &amp; Envi'!A20</f>
        <v xml:space="preserve">Fossil Free and Environmentally Sustainable Aluminium </v>
      </c>
      <c r="B42" s="219" t="str">
        <f>'5. Auto Review | Climate &amp; Envi'!B20</f>
        <v>Disclosure of  scope 3 GHG emissions due to aluminium</v>
      </c>
      <c r="C42" s="46" t="str">
        <f>'5. Auto Review | Climate &amp; Envi'!C20</f>
        <v>The company discloses disaggregated GHG emissions for their aluminium supply chains.</v>
      </c>
      <c r="D42" s="46">
        <f>'5. Auto Review | Climate &amp; Envi'!D20</f>
        <v>1</v>
      </c>
      <c r="E42" s="46">
        <f>'5. Auto Review | Climate &amp; Envi'!G20</f>
        <v>0</v>
      </c>
      <c r="F42" s="46">
        <f>'5. Auto Review | Climate &amp; Envi'!I20</f>
        <v>0</v>
      </c>
      <c r="G42" s="46">
        <f>'5. Auto Review | Climate &amp; Envi'!K20</f>
        <v>0</v>
      </c>
      <c r="H42" s="46">
        <f>'5. Auto Review | Climate &amp; Envi'!M20</f>
        <v>0</v>
      </c>
      <c r="I42" s="46">
        <f>'5. Auto Review | Climate &amp; Envi'!O20</f>
        <v>0</v>
      </c>
      <c r="J42" s="46">
        <f>'5. Auto Review | Climate &amp; Envi'!Q20</f>
        <v>0</v>
      </c>
      <c r="K42" s="46">
        <f>'5. Auto Review | Climate &amp; Envi'!S20</f>
        <v>0</v>
      </c>
      <c r="L42" s="46">
        <f>'5. Auto Review | Climate &amp; Envi'!U20</f>
        <v>0</v>
      </c>
      <c r="M42" s="46">
        <f>'5. Auto Review | Climate &amp; Envi'!W20</f>
        <v>0</v>
      </c>
      <c r="N42" s="46">
        <f>'5. Auto Review | Climate &amp; Envi'!Y20</f>
        <v>0</v>
      </c>
      <c r="O42" s="46">
        <f>'5. Auto Review | Climate &amp; Envi'!AA20</f>
        <v>0</v>
      </c>
      <c r="P42" s="46">
        <f>'5. Auto Review | Climate &amp; Envi'!AC20</f>
        <v>0</v>
      </c>
      <c r="Q42" s="46">
        <f>'5. Auto Review | Climate &amp; Envi'!AE20</f>
        <v>0</v>
      </c>
      <c r="R42" s="46">
        <f>'5. Auto Review | Climate &amp; Envi'!AG20</f>
        <v>0</v>
      </c>
      <c r="S42" s="46">
        <f>'5. Auto Review | Climate &amp; Envi'!AI20</f>
        <v>0</v>
      </c>
      <c r="T42" s="46">
        <f>'5. Auto Review | Climate &amp; Envi'!AK20</f>
        <v>0</v>
      </c>
      <c r="U42" s="46">
        <f>'5. Auto Review | Climate &amp; Envi'!AM20</f>
        <v>0</v>
      </c>
      <c r="V42" s="46">
        <f>'5. Auto Review | Climate &amp; Envi'!AO20</f>
        <v>0</v>
      </c>
    </row>
    <row r="43" spans="1:22" ht="16" hidden="1">
      <c r="A43" s="211"/>
      <c r="B43" s="211"/>
      <c r="C43" s="47" t="s">
        <v>51</v>
      </c>
      <c r="D43" s="48">
        <f t="shared" ref="D43:V43" si="21">SUM(D42)</f>
        <v>1</v>
      </c>
      <c r="E43" s="48">
        <f t="shared" si="21"/>
        <v>0</v>
      </c>
      <c r="F43" s="48">
        <f t="shared" si="21"/>
        <v>0</v>
      </c>
      <c r="G43" s="48">
        <f t="shared" si="21"/>
        <v>0</v>
      </c>
      <c r="H43" s="48">
        <f t="shared" si="21"/>
        <v>0</v>
      </c>
      <c r="I43" s="48">
        <f t="shared" si="21"/>
        <v>0</v>
      </c>
      <c r="J43" s="48">
        <f t="shared" si="21"/>
        <v>0</v>
      </c>
      <c r="K43" s="48">
        <f t="shared" si="21"/>
        <v>0</v>
      </c>
      <c r="L43" s="48">
        <f t="shared" si="21"/>
        <v>0</v>
      </c>
      <c r="M43" s="48">
        <f t="shared" si="21"/>
        <v>0</v>
      </c>
      <c r="N43" s="48">
        <f t="shared" si="21"/>
        <v>0</v>
      </c>
      <c r="O43" s="48">
        <f t="shared" si="21"/>
        <v>0</v>
      </c>
      <c r="P43" s="48">
        <f t="shared" si="21"/>
        <v>0</v>
      </c>
      <c r="Q43" s="48">
        <f t="shared" si="21"/>
        <v>0</v>
      </c>
      <c r="R43" s="48">
        <f t="shared" si="21"/>
        <v>0</v>
      </c>
      <c r="S43" s="48">
        <f t="shared" si="21"/>
        <v>0</v>
      </c>
      <c r="T43" s="48">
        <f t="shared" si="21"/>
        <v>0</v>
      </c>
      <c r="U43" s="48">
        <f t="shared" si="21"/>
        <v>0</v>
      </c>
      <c r="V43" s="48">
        <f t="shared" si="21"/>
        <v>0</v>
      </c>
    </row>
    <row r="44" spans="1:22" ht="16" hidden="1">
      <c r="A44" s="211"/>
      <c r="B44" s="211"/>
      <c r="C44" s="49" t="s">
        <v>52</v>
      </c>
      <c r="D44" s="50">
        <f>'7. Weightings'!$C$3</f>
        <v>1</v>
      </c>
      <c r="E44" s="51">
        <f t="shared" ref="E44:V44" si="22">(E43/$D$43)*$D$44</f>
        <v>0</v>
      </c>
      <c r="F44" s="51">
        <f t="shared" si="22"/>
        <v>0</v>
      </c>
      <c r="G44" s="51">
        <f t="shared" si="22"/>
        <v>0</v>
      </c>
      <c r="H44" s="51">
        <f t="shared" si="22"/>
        <v>0</v>
      </c>
      <c r="I44" s="51">
        <f t="shared" si="22"/>
        <v>0</v>
      </c>
      <c r="J44" s="51">
        <f t="shared" si="22"/>
        <v>0</v>
      </c>
      <c r="K44" s="51">
        <f t="shared" si="22"/>
        <v>0</v>
      </c>
      <c r="L44" s="51">
        <f t="shared" si="22"/>
        <v>0</v>
      </c>
      <c r="M44" s="51">
        <f t="shared" si="22"/>
        <v>0</v>
      </c>
      <c r="N44" s="51">
        <f t="shared" si="22"/>
        <v>0</v>
      </c>
      <c r="O44" s="51">
        <f t="shared" si="22"/>
        <v>0</v>
      </c>
      <c r="P44" s="51">
        <f t="shared" si="22"/>
        <v>0</v>
      </c>
      <c r="Q44" s="51">
        <f t="shared" si="22"/>
        <v>0</v>
      </c>
      <c r="R44" s="51">
        <f t="shared" si="22"/>
        <v>0</v>
      </c>
      <c r="S44" s="51">
        <f t="shared" si="22"/>
        <v>0</v>
      </c>
      <c r="T44" s="51">
        <f t="shared" si="22"/>
        <v>0</v>
      </c>
      <c r="U44" s="51">
        <f t="shared" si="22"/>
        <v>0</v>
      </c>
      <c r="V44" s="51">
        <f t="shared" si="22"/>
        <v>0</v>
      </c>
    </row>
    <row r="45" spans="1:22" ht="16">
      <c r="A45" s="211"/>
      <c r="B45" s="212"/>
      <c r="C45" s="52" t="s">
        <v>53</v>
      </c>
      <c r="D45" s="53"/>
      <c r="E45" s="53">
        <f t="shared" ref="E45:V45" si="23">IFERROR(E44/$D$44,0)</f>
        <v>0</v>
      </c>
      <c r="F45" s="53">
        <f t="shared" si="23"/>
        <v>0</v>
      </c>
      <c r="G45" s="53">
        <f t="shared" si="23"/>
        <v>0</v>
      </c>
      <c r="H45" s="53">
        <f t="shared" si="23"/>
        <v>0</v>
      </c>
      <c r="I45" s="53">
        <f t="shared" si="23"/>
        <v>0</v>
      </c>
      <c r="J45" s="53">
        <f t="shared" si="23"/>
        <v>0</v>
      </c>
      <c r="K45" s="53">
        <f t="shared" si="23"/>
        <v>0</v>
      </c>
      <c r="L45" s="53">
        <f t="shared" si="23"/>
        <v>0</v>
      </c>
      <c r="M45" s="53">
        <f t="shared" si="23"/>
        <v>0</v>
      </c>
      <c r="N45" s="53">
        <f t="shared" si="23"/>
        <v>0</v>
      </c>
      <c r="O45" s="53">
        <f t="shared" si="23"/>
        <v>0</v>
      </c>
      <c r="P45" s="53">
        <f t="shared" si="23"/>
        <v>0</v>
      </c>
      <c r="Q45" s="53">
        <f t="shared" si="23"/>
        <v>0</v>
      </c>
      <c r="R45" s="53">
        <f t="shared" si="23"/>
        <v>0</v>
      </c>
      <c r="S45" s="53">
        <f t="shared" si="23"/>
        <v>0</v>
      </c>
      <c r="T45" s="53">
        <f t="shared" si="23"/>
        <v>0</v>
      </c>
      <c r="U45" s="53">
        <f t="shared" si="23"/>
        <v>0</v>
      </c>
      <c r="V45" s="53">
        <f t="shared" si="23"/>
        <v>0</v>
      </c>
    </row>
    <row r="46" spans="1:22" ht="32">
      <c r="A46" s="211"/>
      <c r="B46" s="219" t="str">
        <f>'5. Auto Review | Climate &amp; Envi'!B21</f>
        <v>Target setting and progress towards fossil free and environmentally sustainable aluminum supply chains</v>
      </c>
      <c r="C46" s="46" t="str">
        <f>'5. Auto Review | Climate &amp; Envi'!C21</f>
        <v>The company has set targets for the use of fossil free and environmentally sustainable aluminium</v>
      </c>
      <c r="D46" s="46">
        <f>'5. Auto Review | Climate &amp; Envi'!D21</f>
        <v>2</v>
      </c>
      <c r="E46" s="46">
        <f>'5. Auto Review | Climate &amp; Envi'!G21</f>
        <v>0</v>
      </c>
      <c r="F46" s="46">
        <f>'5. Auto Review | Climate &amp; Envi'!I21</f>
        <v>0</v>
      </c>
      <c r="G46" s="46">
        <f>'5. Auto Review | Climate &amp; Envi'!K21</f>
        <v>0</v>
      </c>
      <c r="H46" s="46">
        <f>'5. Auto Review | Climate &amp; Envi'!M21</f>
        <v>0</v>
      </c>
      <c r="I46" s="46">
        <f>'5. Auto Review | Climate &amp; Envi'!O21</f>
        <v>0</v>
      </c>
      <c r="J46" s="46">
        <f>'5. Auto Review | Climate &amp; Envi'!Q21</f>
        <v>0</v>
      </c>
      <c r="K46" s="46">
        <f>'5. Auto Review | Climate &amp; Envi'!S21</f>
        <v>0</v>
      </c>
      <c r="L46" s="46">
        <f>'5. Auto Review | Climate &amp; Envi'!U21</f>
        <v>0</v>
      </c>
      <c r="M46" s="46">
        <f>'5. Auto Review | Climate &amp; Envi'!W21</f>
        <v>0</v>
      </c>
      <c r="N46" s="46">
        <f>'5. Auto Review | Climate &amp; Envi'!Y21</f>
        <v>0</v>
      </c>
      <c r="O46" s="46">
        <f>'5. Auto Review | Climate &amp; Envi'!AA21</f>
        <v>0</v>
      </c>
      <c r="P46" s="46">
        <f>'5. Auto Review | Climate &amp; Envi'!AC21</f>
        <v>0</v>
      </c>
      <c r="Q46" s="46">
        <f>'5. Auto Review | Climate &amp; Envi'!AE21</f>
        <v>0</v>
      </c>
      <c r="R46" s="46">
        <f>'5. Auto Review | Climate &amp; Envi'!AG21</f>
        <v>0</v>
      </c>
      <c r="S46" s="46">
        <f>'5. Auto Review | Climate &amp; Envi'!AI21</f>
        <v>0</v>
      </c>
      <c r="T46" s="46">
        <f>'5. Auto Review | Climate &amp; Envi'!AK21</f>
        <v>0</v>
      </c>
      <c r="U46" s="46">
        <f>'5. Auto Review | Climate &amp; Envi'!AM21</f>
        <v>0</v>
      </c>
      <c r="V46" s="46">
        <f>'5. Auto Review | Climate &amp; Envi'!AO21</f>
        <v>0.5</v>
      </c>
    </row>
    <row r="47" spans="1:22" ht="48">
      <c r="A47" s="211"/>
      <c r="B47" s="211"/>
      <c r="C47" s="46" t="str">
        <f>'5. Auto Review | Climate &amp; Envi'!C22</f>
        <v>The company publishes progress towards their target by disclosing the current percentage of fossil free aluminium in their in their annual production cycle.</v>
      </c>
      <c r="D47" s="46">
        <f>'5. Auto Review | Climate &amp; Envi'!D22</f>
        <v>1</v>
      </c>
      <c r="E47" s="46">
        <f>'5. Auto Review | Climate &amp; Envi'!G22</f>
        <v>0</v>
      </c>
      <c r="F47" s="46">
        <f>'5. Auto Review | Climate &amp; Envi'!I22</f>
        <v>0</v>
      </c>
      <c r="G47" s="46">
        <f>'5. Auto Review | Climate &amp; Envi'!K22</f>
        <v>0</v>
      </c>
      <c r="H47" s="46">
        <f>'5. Auto Review | Climate &amp; Envi'!M22</f>
        <v>0</v>
      </c>
      <c r="I47" s="46">
        <f>'5. Auto Review | Climate &amp; Envi'!O22</f>
        <v>0</v>
      </c>
      <c r="J47" s="46">
        <f>'5. Auto Review | Climate &amp; Envi'!Q22</f>
        <v>0</v>
      </c>
      <c r="K47" s="46">
        <f>'5. Auto Review | Climate &amp; Envi'!S22</f>
        <v>0</v>
      </c>
      <c r="L47" s="46">
        <f>'5. Auto Review | Climate &amp; Envi'!U22</f>
        <v>0</v>
      </c>
      <c r="M47" s="46">
        <f>'5. Auto Review | Climate &amp; Envi'!W22</f>
        <v>0</v>
      </c>
      <c r="N47" s="46">
        <f>'5. Auto Review | Climate &amp; Envi'!Y22</f>
        <v>0</v>
      </c>
      <c r="O47" s="46">
        <f>'5. Auto Review | Climate &amp; Envi'!AA22</f>
        <v>0</v>
      </c>
      <c r="P47" s="46">
        <f>'5. Auto Review | Climate &amp; Envi'!AC22</f>
        <v>0</v>
      </c>
      <c r="Q47" s="46">
        <f>'5. Auto Review | Climate &amp; Envi'!AE22</f>
        <v>0</v>
      </c>
      <c r="R47" s="46">
        <f>'5. Auto Review | Climate &amp; Envi'!AG22</f>
        <v>0</v>
      </c>
      <c r="S47" s="46">
        <f>'5. Auto Review | Climate &amp; Envi'!AI22</f>
        <v>0</v>
      </c>
      <c r="T47" s="46">
        <f>'5. Auto Review | Climate &amp; Envi'!AK22</f>
        <v>0</v>
      </c>
      <c r="U47" s="46">
        <f>'5. Auto Review | Climate &amp; Envi'!AM22</f>
        <v>0</v>
      </c>
      <c r="V47" s="46">
        <f>'5. Auto Review | Climate &amp; Envi'!AO22</f>
        <v>0</v>
      </c>
    </row>
    <row r="48" spans="1:22" ht="32">
      <c r="A48" s="211"/>
      <c r="B48" s="211"/>
      <c r="C48" s="46" t="str">
        <f>'5. Auto Review | Climate &amp; Envi'!C23</f>
        <v>The company has a target to increase use of secondary/scrap aluminium by 2030.</v>
      </c>
      <c r="D48" s="46">
        <f>'5. Auto Review | Climate &amp; Envi'!D23</f>
        <v>2</v>
      </c>
      <c r="E48" s="46">
        <f>'5. Auto Review | Climate &amp; Envi'!G23</f>
        <v>0</v>
      </c>
      <c r="F48" s="46">
        <f>'5. Auto Review | Climate &amp; Envi'!I23</f>
        <v>0</v>
      </c>
      <c r="G48" s="46">
        <f>'5. Auto Review | Climate &amp; Envi'!K23</f>
        <v>0</v>
      </c>
      <c r="H48" s="46">
        <f>'5. Auto Review | Climate &amp; Envi'!M23</f>
        <v>0</v>
      </c>
      <c r="I48" s="46">
        <f>'5. Auto Review | Climate &amp; Envi'!O23</f>
        <v>0</v>
      </c>
      <c r="J48" s="46">
        <f>'5. Auto Review | Climate &amp; Envi'!Q23</f>
        <v>1</v>
      </c>
      <c r="K48" s="46">
        <f>'5. Auto Review | Climate &amp; Envi'!S23</f>
        <v>0</v>
      </c>
      <c r="L48" s="46">
        <f>'5. Auto Review | Climate &amp; Envi'!U23</f>
        <v>0</v>
      </c>
      <c r="M48" s="46">
        <f>'5. Auto Review | Climate &amp; Envi'!W23</f>
        <v>0</v>
      </c>
      <c r="N48" s="46">
        <f>'5. Auto Review | Climate &amp; Envi'!Y23</f>
        <v>0</v>
      </c>
      <c r="O48" s="46">
        <f>'5. Auto Review | Climate &amp; Envi'!AA23</f>
        <v>0</v>
      </c>
      <c r="P48" s="46">
        <f>'5. Auto Review | Climate &amp; Envi'!AC23</f>
        <v>0</v>
      </c>
      <c r="Q48" s="46">
        <f>'5. Auto Review | Climate &amp; Envi'!AE23</f>
        <v>0</v>
      </c>
      <c r="R48" s="46">
        <f>'5. Auto Review | Climate &amp; Envi'!AG23</f>
        <v>0</v>
      </c>
      <c r="S48" s="46">
        <f>'5. Auto Review | Climate &amp; Envi'!AI23</f>
        <v>0</v>
      </c>
      <c r="T48" s="46">
        <f>'5. Auto Review | Climate &amp; Envi'!AK23</f>
        <v>0</v>
      </c>
      <c r="U48" s="46">
        <f>'5. Auto Review | Climate &amp; Envi'!AM23</f>
        <v>0</v>
      </c>
      <c r="V48" s="46">
        <f>'5. Auto Review | Climate &amp; Envi'!AO23</f>
        <v>2</v>
      </c>
    </row>
    <row r="49" spans="1:22" ht="48">
      <c r="A49" s="211"/>
      <c r="B49" s="211"/>
      <c r="C49" s="46" t="str">
        <f>'5. Auto Review | Climate &amp; Envi'!C24</f>
        <v>The company publishes progress towards their target by disclosing the current percentage of recycled aluminium used in its annual production cycle.</v>
      </c>
      <c r="D49" s="46">
        <f>'5. Auto Review | Climate &amp; Envi'!D24</f>
        <v>1</v>
      </c>
      <c r="E49" s="46">
        <f>'5. Auto Review | Climate &amp; Envi'!G24</f>
        <v>0.5</v>
      </c>
      <c r="F49" s="46">
        <f>'5. Auto Review | Climate &amp; Envi'!I24</f>
        <v>0</v>
      </c>
      <c r="G49" s="46">
        <f>'5. Auto Review | Climate &amp; Envi'!K24</f>
        <v>0</v>
      </c>
      <c r="H49" s="46">
        <f>'5. Auto Review | Climate &amp; Envi'!M24</f>
        <v>0</v>
      </c>
      <c r="I49" s="46">
        <f>'5. Auto Review | Climate &amp; Envi'!O24</f>
        <v>0</v>
      </c>
      <c r="J49" s="46">
        <f>'5. Auto Review | Climate &amp; Envi'!Q24</f>
        <v>0</v>
      </c>
      <c r="K49" s="46">
        <f>'5. Auto Review | Climate &amp; Envi'!S24</f>
        <v>0</v>
      </c>
      <c r="L49" s="46">
        <f>'5. Auto Review | Climate &amp; Envi'!U24</f>
        <v>1</v>
      </c>
      <c r="M49" s="46">
        <f>'5. Auto Review | Climate &amp; Envi'!W24</f>
        <v>0</v>
      </c>
      <c r="N49" s="46">
        <f>'5. Auto Review | Climate &amp; Envi'!Y24</f>
        <v>0</v>
      </c>
      <c r="O49" s="46">
        <f>'5. Auto Review | Climate &amp; Envi'!AA24</f>
        <v>0</v>
      </c>
      <c r="P49" s="46">
        <f>'5. Auto Review | Climate &amp; Envi'!AC24</f>
        <v>0</v>
      </c>
      <c r="Q49" s="46">
        <f>'5. Auto Review | Climate &amp; Envi'!AE24</f>
        <v>1</v>
      </c>
      <c r="R49" s="46">
        <f>'5. Auto Review | Climate &amp; Envi'!AG24</f>
        <v>0</v>
      </c>
      <c r="S49" s="46">
        <f>'5. Auto Review | Climate &amp; Envi'!AI24</f>
        <v>0</v>
      </c>
      <c r="T49" s="46">
        <f>'5. Auto Review | Climate &amp; Envi'!AK24</f>
        <v>0</v>
      </c>
      <c r="U49" s="46">
        <f>'5. Auto Review | Climate &amp; Envi'!AM24</f>
        <v>0</v>
      </c>
      <c r="V49" s="46">
        <f>'5. Auto Review | Climate &amp; Envi'!AO24</f>
        <v>1</v>
      </c>
    </row>
    <row r="50" spans="1:22" ht="16" hidden="1">
      <c r="A50" s="211"/>
      <c r="B50" s="211"/>
      <c r="C50" s="47" t="s">
        <v>54</v>
      </c>
      <c r="D50" s="48">
        <f t="shared" ref="D50:V50" si="24">SUM(D46:D49)</f>
        <v>6</v>
      </c>
      <c r="E50" s="48">
        <f t="shared" si="24"/>
        <v>0.5</v>
      </c>
      <c r="F50" s="48">
        <f t="shared" si="24"/>
        <v>0</v>
      </c>
      <c r="G50" s="48">
        <f t="shared" si="24"/>
        <v>0</v>
      </c>
      <c r="H50" s="48">
        <f t="shared" si="24"/>
        <v>0</v>
      </c>
      <c r="I50" s="48">
        <f t="shared" si="24"/>
        <v>0</v>
      </c>
      <c r="J50" s="48">
        <f t="shared" si="24"/>
        <v>1</v>
      </c>
      <c r="K50" s="48">
        <f t="shared" si="24"/>
        <v>0</v>
      </c>
      <c r="L50" s="48">
        <f t="shared" si="24"/>
        <v>1</v>
      </c>
      <c r="M50" s="48">
        <f t="shared" si="24"/>
        <v>0</v>
      </c>
      <c r="N50" s="48">
        <f t="shared" si="24"/>
        <v>0</v>
      </c>
      <c r="O50" s="48">
        <f t="shared" si="24"/>
        <v>0</v>
      </c>
      <c r="P50" s="48">
        <f t="shared" si="24"/>
        <v>0</v>
      </c>
      <c r="Q50" s="48">
        <f t="shared" si="24"/>
        <v>1</v>
      </c>
      <c r="R50" s="48">
        <f t="shared" si="24"/>
        <v>0</v>
      </c>
      <c r="S50" s="48">
        <f t="shared" si="24"/>
        <v>0</v>
      </c>
      <c r="T50" s="48">
        <f t="shared" si="24"/>
        <v>0</v>
      </c>
      <c r="U50" s="48">
        <f t="shared" si="24"/>
        <v>0</v>
      </c>
      <c r="V50" s="48">
        <f t="shared" si="24"/>
        <v>3.5</v>
      </c>
    </row>
    <row r="51" spans="1:22" ht="16" hidden="1">
      <c r="A51" s="211"/>
      <c r="B51" s="211"/>
      <c r="C51" s="49" t="s">
        <v>55</v>
      </c>
      <c r="D51" s="50">
        <f>'7. Weightings'!$C$4</f>
        <v>1.5</v>
      </c>
      <c r="E51" s="51">
        <f t="shared" ref="E51:V51" si="25">(E50/$D$50)*$D$51</f>
        <v>0.125</v>
      </c>
      <c r="F51" s="51">
        <f t="shared" si="25"/>
        <v>0</v>
      </c>
      <c r="G51" s="51">
        <f t="shared" si="25"/>
        <v>0</v>
      </c>
      <c r="H51" s="51">
        <f t="shared" si="25"/>
        <v>0</v>
      </c>
      <c r="I51" s="51">
        <f t="shared" si="25"/>
        <v>0</v>
      </c>
      <c r="J51" s="51">
        <f t="shared" si="25"/>
        <v>0.25</v>
      </c>
      <c r="K51" s="51">
        <f t="shared" si="25"/>
        <v>0</v>
      </c>
      <c r="L51" s="51">
        <f t="shared" si="25"/>
        <v>0.25</v>
      </c>
      <c r="M51" s="51">
        <f t="shared" si="25"/>
        <v>0</v>
      </c>
      <c r="N51" s="51">
        <f t="shared" si="25"/>
        <v>0</v>
      </c>
      <c r="O51" s="51">
        <f t="shared" si="25"/>
        <v>0</v>
      </c>
      <c r="P51" s="51">
        <f t="shared" si="25"/>
        <v>0</v>
      </c>
      <c r="Q51" s="51">
        <f t="shared" si="25"/>
        <v>0.25</v>
      </c>
      <c r="R51" s="51">
        <f t="shared" si="25"/>
        <v>0</v>
      </c>
      <c r="S51" s="51">
        <f t="shared" si="25"/>
        <v>0</v>
      </c>
      <c r="T51" s="51">
        <f t="shared" si="25"/>
        <v>0</v>
      </c>
      <c r="U51" s="51">
        <f t="shared" si="25"/>
        <v>0</v>
      </c>
      <c r="V51" s="51">
        <f t="shared" si="25"/>
        <v>0.875</v>
      </c>
    </row>
    <row r="52" spans="1:22" ht="16">
      <c r="A52" s="211"/>
      <c r="B52" s="212"/>
      <c r="C52" s="52" t="s">
        <v>56</v>
      </c>
      <c r="D52" s="53"/>
      <c r="E52" s="53">
        <f t="shared" ref="E52:V52" si="26">IFERROR(E51/$D$51,0)</f>
        <v>8.3333333333333329E-2</v>
      </c>
      <c r="F52" s="53">
        <f t="shared" si="26"/>
        <v>0</v>
      </c>
      <c r="G52" s="53">
        <f t="shared" si="26"/>
        <v>0</v>
      </c>
      <c r="H52" s="53">
        <f t="shared" si="26"/>
        <v>0</v>
      </c>
      <c r="I52" s="53">
        <f t="shared" si="26"/>
        <v>0</v>
      </c>
      <c r="J52" s="53">
        <f t="shared" si="26"/>
        <v>0.16666666666666666</v>
      </c>
      <c r="K52" s="53">
        <f t="shared" si="26"/>
        <v>0</v>
      </c>
      <c r="L52" s="53">
        <f t="shared" si="26"/>
        <v>0.16666666666666666</v>
      </c>
      <c r="M52" s="53">
        <f t="shared" si="26"/>
        <v>0</v>
      </c>
      <c r="N52" s="53">
        <f t="shared" si="26"/>
        <v>0</v>
      </c>
      <c r="O52" s="53">
        <f t="shared" si="26"/>
        <v>0</v>
      </c>
      <c r="P52" s="53">
        <f t="shared" si="26"/>
        <v>0</v>
      </c>
      <c r="Q52" s="53">
        <f t="shared" si="26"/>
        <v>0.16666666666666666</v>
      </c>
      <c r="R52" s="53">
        <f t="shared" si="26"/>
        <v>0</v>
      </c>
      <c r="S52" s="53">
        <f t="shared" si="26"/>
        <v>0</v>
      </c>
      <c r="T52" s="53">
        <f t="shared" si="26"/>
        <v>0</v>
      </c>
      <c r="U52" s="53">
        <f t="shared" si="26"/>
        <v>0</v>
      </c>
      <c r="V52" s="53">
        <f t="shared" si="26"/>
        <v>0.58333333333333337</v>
      </c>
    </row>
    <row r="53" spans="1:22" ht="48">
      <c r="A53" s="211"/>
      <c r="B53" s="219" t="str">
        <f>'5. Auto Review | Climate &amp; Envi'!B25</f>
        <v>Use of supply chain levers to achieve fossil free and environmentally sustainable aluminium supply chains</v>
      </c>
      <c r="C53" s="46" t="str">
        <f>'5. Auto Review | Climate &amp; Envi'!C25</f>
        <v>The company participates in initiatives to collaborate with other buyers to incentivise investment in and production of fossil free aluminium at scale.</v>
      </c>
      <c r="D53" s="46">
        <f>'5. Auto Review | Climate &amp; Envi'!D25</f>
        <v>1</v>
      </c>
      <c r="E53" s="46">
        <f>'5. Auto Review | Climate &amp; Envi'!G25</f>
        <v>0.2</v>
      </c>
      <c r="F53" s="46">
        <f>'5. Auto Review | Climate &amp; Envi'!I25</f>
        <v>0</v>
      </c>
      <c r="G53" s="46">
        <f>'5. Auto Review | Climate &amp; Envi'!K25</f>
        <v>0</v>
      </c>
      <c r="H53" s="46">
        <f>'5. Auto Review | Climate &amp; Envi'!M25</f>
        <v>0.3</v>
      </c>
      <c r="I53" s="46">
        <f>'5. Auto Review | Climate &amp; Envi'!O25</f>
        <v>0</v>
      </c>
      <c r="J53" s="46">
        <f>'5. Auto Review | Climate &amp; Envi'!Q25</f>
        <v>0</v>
      </c>
      <c r="K53" s="46">
        <f>'5. Auto Review | Climate &amp; Envi'!S25</f>
        <v>0</v>
      </c>
      <c r="L53" s="46">
        <f>'5. Auto Review | Climate &amp; Envi'!U25</f>
        <v>0</v>
      </c>
      <c r="M53" s="46">
        <f>'5. Auto Review | Climate &amp; Envi'!W25</f>
        <v>0</v>
      </c>
      <c r="N53" s="46">
        <f>'5. Auto Review | Climate &amp; Envi'!Y25</f>
        <v>0.2</v>
      </c>
      <c r="O53" s="46">
        <f>'5. Auto Review | Climate &amp; Envi'!AA25</f>
        <v>0</v>
      </c>
      <c r="P53" s="46">
        <f>'5. Auto Review | Climate &amp; Envi'!AC25</f>
        <v>0</v>
      </c>
      <c r="Q53" s="46">
        <f>'5. Auto Review | Climate &amp; Envi'!AE25</f>
        <v>0</v>
      </c>
      <c r="R53" s="46">
        <f>'5. Auto Review | Climate &amp; Envi'!AG25</f>
        <v>0</v>
      </c>
      <c r="S53" s="46">
        <f>'5. Auto Review | Climate &amp; Envi'!AI25</f>
        <v>0</v>
      </c>
      <c r="T53" s="46">
        <f>'5. Auto Review | Climate &amp; Envi'!AK25</f>
        <v>0</v>
      </c>
      <c r="U53" s="46">
        <f>'5. Auto Review | Climate &amp; Envi'!AM25</f>
        <v>0</v>
      </c>
      <c r="V53" s="46">
        <f>'5. Auto Review | Climate &amp; Envi'!AO25</f>
        <v>0.3</v>
      </c>
    </row>
    <row r="54" spans="1:22" ht="48">
      <c r="A54" s="211"/>
      <c r="B54" s="211"/>
      <c r="C54" s="46" t="str">
        <f>'5. Auto Review | Climate &amp; Envi'!C26</f>
        <v>The company has entered into formal arrangements to incentivise investment in and greater production of fossil free aluminium</v>
      </c>
      <c r="D54" s="46">
        <f>'5. Auto Review | Climate &amp; Envi'!D26</f>
        <v>2</v>
      </c>
      <c r="E54" s="46">
        <f>'5. Auto Review | Climate &amp; Envi'!G26</f>
        <v>0</v>
      </c>
      <c r="F54" s="46">
        <f>'5. Auto Review | Climate &amp; Envi'!I26</f>
        <v>0</v>
      </c>
      <c r="G54" s="46">
        <f>'5. Auto Review | Climate &amp; Envi'!K26</f>
        <v>0</v>
      </c>
      <c r="H54" s="46">
        <f>'5. Auto Review | Climate &amp; Envi'!M26</f>
        <v>0</v>
      </c>
      <c r="I54" s="46">
        <f>'5. Auto Review | Climate &amp; Envi'!O26</f>
        <v>0</v>
      </c>
      <c r="J54" s="46">
        <f>'5. Auto Review | Climate &amp; Envi'!Q26</f>
        <v>0</v>
      </c>
      <c r="K54" s="46">
        <f>'5. Auto Review | Climate &amp; Envi'!S26</f>
        <v>0</v>
      </c>
      <c r="L54" s="46">
        <f>'5. Auto Review | Climate &amp; Envi'!U26</f>
        <v>0</v>
      </c>
      <c r="M54" s="46">
        <f>'5. Auto Review | Climate &amp; Envi'!W26</f>
        <v>0</v>
      </c>
      <c r="N54" s="46">
        <f>'5. Auto Review | Climate &amp; Envi'!Y26</f>
        <v>0.4</v>
      </c>
      <c r="O54" s="46">
        <f>'5. Auto Review | Climate &amp; Envi'!AA26</f>
        <v>0</v>
      </c>
      <c r="P54" s="46">
        <f>'5. Auto Review | Climate &amp; Envi'!AC26</f>
        <v>0</v>
      </c>
      <c r="Q54" s="46">
        <f>'5. Auto Review | Climate &amp; Envi'!AE26</f>
        <v>0</v>
      </c>
      <c r="R54" s="46">
        <f>'5. Auto Review | Climate &amp; Envi'!AG26</f>
        <v>0</v>
      </c>
      <c r="S54" s="46">
        <f>'5. Auto Review | Climate &amp; Envi'!AI26</f>
        <v>0</v>
      </c>
      <c r="T54" s="46">
        <f>'5. Auto Review | Climate &amp; Envi'!AK26</f>
        <v>0</v>
      </c>
      <c r="U54" s="46">
        <f>'5. Auto Review | Climate &amp; Envi'!AM26</f>
        <v>0</v>
      </c>
      <c r="V54" s="46">
        <f>'5. Auto Review | Climate &amp; Envi'!AO26</f>
        <v>0</v>
      </c>
    </row>
    <row r="55" spans="1:22" ht="48">
      <c r="A55" s="211"/>
      <c r="B55" s="211"/>
      <c r="C55" s="46" t="str">
        <f>'5. Auto Review | Climate &amp; Envi'!C27</f>
        <v xml:space="preserve">The company integrates improved recyclability of aluminium into automobile design and manufacturing process. </v>
      </c>
      <c r="D55" s="46">
        <f>'5. Auto Review | Climate &amp; Envi'!D27</f>
        <v>2</v>
      </c>
      <c r="E55" s="46">
        <f>'5. Auto Review | Climate &amp; Envi'!G27</f>
        <v>0</v>
      </c>
      <c r="F55" s="46">
        <f>'5. Auto Review | Climate &amp; Envi'!I27</f>
        <v>0</v>
      </c>
      <c r="G55" s="46">
        <f>'5. Auto Review | Climate &amp; Envi'!K27</f>
        <v>0</v>
      </c>
      <c r="H55" s="46">
        <f>'5. Auto Review | Climate &amp; Envi'!M27</f>
        <v>2</v>
      </c>
      <c r="I55" s="46">
        <f>'5. Auto Review | Climate &amp; Envi'!O27</f>
        <v>0</v>
      </c>
      <c r="J55" s="46">
        <f>'5. Auto Review | Climate &amp; Envi'!Q27</f>
        <v>0.5</v>
      </c>
      <c r="K55" s="46">
        <f>'5. Auto Review | Climate &amp; Envi'!S27</f>
        <v>0</v>
      </c>
      <c r="L55" s="46">
        <f>'5. Auto Review | Climate &amp; Envi'!U27</f>
        <v>0</v>
      </c>
      <c r="M55" s="46">
        <f>'5. Auto Review | Climate &amp; Envi'!W27</f>
        <v>0</v>
      </c>
      <c r="N55" s="46">
        <f>'5. Auto Review | Climate &amp; Envi'!Y27</f>
        <v>0.5</v>
      </c>
      <c r="O55" s="46">
        <f>'5. Auto Review | Climate &amp; Envi'!AA27</f>
        <v>0</v>
      </c>
      <c r="P55" s="46">
        <f>'5. Auto Review | Climate &amp; Envi'!AC27</f>
        <v>1.5</v>
      </c>
      <c r="Q55" s="46">
        <f>'5. Auto Review | Climate &amp; Envi'!AE27</f>
        <v>0.25</v>
      </c>
      <c r="R55" s="46">
        <f>'5. Auto Review | Climate &amp; Envi'!AG27</f>
        <v>0.5</v>
      </c>
      <c r="S55" s="46">
        <f>'5. Auto Review | Climate &amp; Envi'!AI27</f>
        <v>0</v>
      </c>
      <c r="T55" s="46">
        <f>'5. Auto Review | Climate &amp; Envi'!AK27</f>
        <v>0</v>
      </c>
      <c r="U55" s="46">
        <f>'5. Auto Review | Climate &amp; Envi'!AM27</f>
        <v>1.5</v>
      </c>
      <c r="V55" s="46">
        <f>'5. Auto Review | Climate &amp; Envi'!AO27</f>
        <v>1.5</v>
      </c>
    </row>
    <row r="56" spans="1:22" ht="16" hidden="1">
      <c r="A56" s="211"/>
      <c r="B56" s="211"/>
      <c r="C56" s="47" t="s">
        <v>57</v>
      </c>
      <c r="D56" s="48">
        <f t="shared" ref="D56:V56" si="27">SUM(D53:D55)</f>
        <v>5</v>
      </c>
      <c r="E56" s="48">
        <f t="shared" si="27"/>
        <v>0.2</v>
      </c>
      <c r="F56" s="48">
        <f t="shared" si="27"/>
        <v>0</v>
      </c>
      <c r="G56" s="48">
        <f t="shared" si="27"/>
        <v>0</v>
      </c>
      <c r="H56" s="48">
        <f t="shared" si="27"/>
        <v>2.2999999999999998</v>
      </c>
      <c r="I56" s="48">
        <f t="shared" si="27"/>
        <v>0</v>
      </c>
      <c r="J56" s="48">
        <f t="shared" si="27"/>
        <v>0.5</v>
      </c>
      <c r="K56" s="48">
        <f t="shared" si="27"/>
        <v>0</v>
      </c>
      <c r="L56" s="48">
        <f t="shared" si="27"/>
        <v>0</v>
      </c>
      <c r="M56" s="48">
        <f t="shared" si="27"/>
        <v>0</v>
      </c>
      <c r="N56" s="48">
        <f t="shared" si="27"/>
        <v>1.1000000000000001</v>
      </c>
      <c r="O56" s="48">
        <f t="shared" si="27"/>
        <v>0</v>
      </c>
      <c r="P56" s="48">
        <f t="shared" si="27"/>
        <v>1.5</v>
      </c>
      <c r="Q56" s="48">
        <f t="shared" si="27"/>
        <v>0.25</v>
      </c>
      <c r="R56" s="48">
        <f t="shared" si="27"/>
        <v>0.5</v>
      </c>
      <c r="S56" s="48">
        <f t="shared" si="27"/>
        <v>0</v>
      </c>
      <c r="T56" s="48">
        <f t="shared" si="27"/>
        <v>0</v>
      </c>
      <c r="U56" s="48">
        <f t="shared" si="27"/>
        <v>1.5</v>
      </c>
      <c r="V56" s="48">
        <f t="shared" si="27"/>
        <v>1.8</v>
      </c>
    </row>
    <row r="57" spans="1:22" ht="16" hidden="1">
      <c r="A57" s="211"/>
      <c r="B57" s="211"/>
      <c r="C57" s="49" t="s">
        <v>58</v>
      </c>
      <c r="D57" s="50">
        <f>'7. Weightings'!$C$5</f>
        <v>2</v>
      </c>
      <c r="E57" s="54">
        <f t="shared" ref="E57:V57" si="28">(E56/$D$56)*$D$57</f>
        <v>0.08</v>
      </c>
      <c r="F57" s="54">
        <f t="shared" si="28"/>
        <v>0</v>
      </c>
      <c r="G57" s="54">
        <f t="shared" si="28"/>
        <v>0</v>
      </c>
      <c r="H57" s="54">
        <f t="shared" si="28"/>
        <v>0.91999999999999993</v>
      </c>
      <c r="I57" s="54">
        <f t="shared" si="28"/>
        <v>0</v>
      </c>
      <c r="J57" s="54">
        <f t="shared" si="28"/>
        <v>0.2</v>
      </c>
      <c r="K57" s="54">
        <f t="shared" si="28"/>
        <v>0</v>
      </c>
      <c r="L57" s="54">
        <f t="shared" si="28"/>
        <v>0</v>
      </c>
      <c r="M57" s="54">
        <f t="shared" si="28"/>
        <v>0</v>
      </c>
      <c r="N57" s="54">
        <f t="shared" si="28"/>
        <v>0.44000000000000006</v>
      </c>
      <c r="O57" s="54">
        <f t="shared" si="28"/>
        <v>0</v>
      </c>
      <c r="P57" s="54">
        <f t="shared" si="28"/>
        <v>0.6</v>
      </c>
      <c r="Q57" s="54">
        <f t="shared" si="28"/>
        <v>0.1</v>
      </c>
      <c r="R57" s="54">
        <f t="shared" si="28"/>
        <v>0.2</v>
      </c>
      <c r="S57" s="54">
        <f t="shared" si="28"/>
        <v>0</v>
      </c>
      <c r="T57" s="54">
        <f t="shared" si="28"/>
        <v>0</v>
      </c>
      <c r="U57" s="54">
        <f t="shared" si="28"/>
        <v>0.6</v>
      </c>
      <c r="V57" s="54">
        <f t="shared" si="28"/>
        <v>0.72</v>
      </c>
    </row>
    <row r="58" spans="1:22" ht="16">
      <c r="A58" s="211"/>
      <c r="B58" s="212"/>
      <c r="C58" s="52" t="s">
        <v>59</v>
      </c>
      <c r="D58" s="53"/>
      <c r="E58" s="55">
        <f t="shared" ref="E58:V58" si="29">IFERROR(E57/$D$57,0)</f>
        <v>0.04</v>
      </c>
      <c r="F58" s="55">
        <f t="shared" si="29"/>
        <v>0</v>
      </c>
      <c r="G58" s="55">
        <f t="shared" si="29"/>
        <v>0</v>
      </c>
      <c r="H58" s="55">
        <f t="shared" si="29"/>
        <v>0.45999999999999996</v>
      </c>
      <c r="I58" s="55">
        <f t="shared" si="29"/>
        <v>0</v>
      </c>
      <c r="J58" s="55">
        <f t="shared" si="29"/>
        <v>0.1</v>
      </c>
      <c r="K58" s="55">
        <f t="shared" si="29"/>
        <v>0</v>
      </c>
      <c r="L58" s="55">
        <f t="shared" si="29"/>
        <v>0</v>
      </c>
      <c r="M58" s="55">
        <f t="shared" si="29"/>
        <v>0</v>
      </c>
      <c r="N58" s="55">
        <f t="shared" si="29"/>
        <v>0.22000000000000003</v>
      </c>
      <c r="O58" s="55">
        <f t="shared" si="29"/>
        <v>0</v>
      </c>
      <c r="P58" s="55">
        <f t="shared" si="29"/>
        <v>0.3</v>
      </c>
      <c r="Q58" s="55">
        <f t="shared" si="29"/>
        <v>0.05</v>
      </c>
      <c r="R58" s="55">
        <f t="shared" si="29"/>
        <v>0.1</v>
      </c>
      <c r="S58" s="55">
        <f t="shared" si="29"/>
        <v>0</v>
      </c>
      <c r="T58" s="55">
        <f t="shared" si="29"/>
        <v>0</v>
      </c>
      <c r="U58" s="55">
        <f t="shared" si="29"/>
        <v>0.3</v>
      </c>
      <c r="V58" s="55">
        <f t="shared" si="29"/>
        <v>0.36</v>
      </c>
    </row>
    <row r="59" spans="1:22" hidden="1">
      <c r="A59" s="211"/>
      <c r="B59" s="213" t="s">
        <v>64</v>
      </c>
      <c r="C59" s="214"/>
      <c r="D59" s="56">
        <f>'7. Weightings'!$C$6</f>
        <v>4.5</v>
      </c>
      <c r="E59" s="54">
        <f t="shared" ref="E59:V59" si="30">SUM(E44,E51,E57)</f>
        <v>0.20500000000000002</v>
      </c>
      <c r="F59" s="54">
        <f t="shared" si="30"/>
        <v>0</v>
      </c>
      <c r="G59" s="54">
        <f t="shared" si="30"/>
        <v>0</v>
      </c>
      <c r="H59" s="54">
        <f t="shared" si="30"/>
        <v>0.91999999999999993</v>
      </c>
      <c r="I59" s="54">
        <f t="shared" si="30"/>
        <v>0</v>
      </c>
      <c r="J59" s="54">
        <f t="shared" si="30"/>
        <v>0.45</v>
      </c>
      <c r="K59" s="54">
        <f t="shared" si="30"/>
        <v>0</v>
      </c>
      <c r="L59" s="54">
        <f t="shared" si="30"/>
        <v>0.25</v>
      </c>
      <c r="M59" s="54">
        <f t="shared" si="30"/>
        <v>0</v>
      </c>
      <c r="N59" s="54">
        <f t="shared" si="30"/>
        <v>0.44000000000000006</v>
      </c>
      <c r="O59" s="54">
        <f t="shared" si="30"/>
        <v>0</v>
      </c>
      <c r="P59" s="54">
        <f t="shared" si="30"/>
        <v>0.6</v>
      </c>
      <c r="Q59" s="54">
        <f t="shared" si="30"/>
        <v>0.35</v>
      </c>
      <c r="R59" s="54">
        <f t="shared" si="30"/>
        <v>0.2</v>
      </c>
      <c r="S59" s="54">
        <f t="shared" si="30"/>
        <v>0</v>
      </c>
      <c r="T59" s="54">
        <f t="shared" si="30"/>
        <v>0</v>
      </c>
      <c r="U59" s="54">
        <f t="shared" si="30"/>
        <v>0.6</v>
      </c>
      <c r="V59" s="54">
        <f t="shared" si="30"/>
        <v>1.595</v>
      </c>
    </row>
    <row r="60" spans="1:22">
      <c r="A60" s="212"/>
      <c r="B60" s="215" t="s">
        <v>65</v>
      </c>
      <c r="C60" s="216"/>
      <c r="D60" s="217"/>
      <c r="E60" s="57">
        <f t="shared" ref="E60:V60" si="31">E59/$D$59</f>
        <v>4.5555555555555557E-2</v>
      </c>
      <c r="F60" s="57">
        <f t="shared" si="31"/>
        <v>0</v>
      </c>
      <c r="G60" s="57">
        <f t="shared" si="31"/>
        <v>0</v>
      </c>
      <c r="H60" s="57">
        <f t="shared" si="31"/>
        <v>0.20444444444444443</v>
      </c>
      <c r="I60" s="57">
        <f t="shared" si="31"/>
        <v>0</v>
      </c>
      <c r="J60" s="57">
        <f t="shared" si="31"/>
        <v>0.1</v>
      </c>
      <c r="K60" s="57">
        <f t="shared" si="31"/>
        <v>0</v>
      </c>
      <c r="L60" s="57">
        <f t="shared" si="31"/>
        <v>5.5555555555555552E-2</v>
      </c>
      <c r="M60" s="57">
        <f t="shared" si="31"/>
        <v>0</v>
      </c>
      <c r="N60" s="57">
        <f t="shared" si="31"/>
        <v>9.7777777777777797E-2</v>
      </c>
      <c r="O60" s="57">
        <f t="shared" si="31"/>
        <v>0</v>
      </c>
      <c r="P60" s="57">
        <f t="shared" si="31"/>
        <v>0.13333333333333333</v>
      </c>
      <c r="Q60" s="57">
        <f t="shared" si="31"/>
        <v>7.7777777777777779E-2</v>
      </c>
      <c r="R60" s="57">
        <f t="shared" si="31"/>
        <v>4.4444444444444446E-2</v>
      </c>
      <c r="S60" s="57">
        <f t="shared" si="31"/>
        <v>0</v>
      </c>
      <c r="T60" s="57">
        <f t="shared" si="31"/>
        <v>0</v>
      </c>
      <c r="U60" s="57">
        <f t="shared" si="31"/>
        <v>0.13333333333333333</v>
      </c>
      <c r="V60" s="57">
        <f t="shared" si="31"/>
        <v>0.35444444444444445</v>
      </c>
    </row>
    <row r="61" spans="1:22" ht="64">
      <c r="A61" s="218" t="str">
        <f>'5. Auto Review | Climate &amp; Envi'!A28</f>
        <v>Fossil Free and Environmentally Sustainable Batteries</v>
      </c>
      <c r="B61" s="219" t="str">
        <f>'5. Auto Review | Climate &amp; Envi'!B28</f>
        <v>Disclosure of  scope 3 GHG emissions due to battery supply chains</v>
      </c>
      <c r="C61" s="46" t="str">
        <f>'5. Auto Review | Climate &amp; Envi'!C28</f>
        <v>The company discloses disaggregated scope 3 emissions for their battery supply chains, including a total for the whole battery and disaggregated emissions for high intensity minerals, including Nickel and LIthium at a minimum.</v>
      </c>
      <c r="D61" s="46">
        <f>'5. Auto Review | Climate &amp; Envi'!D28</f>
        <v>1</v>
      </c>
      <c r="E61" s="46">
        <f>'5. Auto Review | Climate &amp; Envi'!G28</f>
        <v>0</v>
      </c>
      <c r="F61" s="46">
        <f>'5. Auto Review | Climate &amp; Envi'!I28</f>
        <v>0</v>
      </c>
      <c r="G61" s="46">
        <f>'5. Auto Review | Climate &amp; Envi'!K28</f>
        <v>0</v>
      </c>
      <c r="H61" s="46">
        <f>'5. Auto Review | Climate &amp; Envi'!M28</f>
        <v>0</v>
      </c>
      <c r="I61" s="46">
        <f>'5. Auto Review | Climate &amp; Envi'!O28</f>
        <v>0</v>
      </c>
      <c r="J61" s="46">
        <f>'5. Auto Review | Climate &amp; Envi'!Q28</f>
        <v>0</v>
      </c>
      <c r="K61" s="46">
        <f>'5. Auto Review | Climate &amp; Envi'!S28</f>
        <v>0</v>
      </c>
      <c r="L61" s="46">
        <f>'5. Auto Review | Climate &amp; Envi'!U28</f>
        <v>0</v>
      </c>
      <c r="M61" s="46">
        <f>'5. Auto Review | Climate &amp; Envi'!W28</f>
        <v>0</v>
      </c>
      <c r="N61" s="46">
        <f>'5. Auto Review | Climate &amp; Envi'!Y28</f>
        <v>0</v>
      </c>
      <c r="O61" s="46">
        <f>'5. Auto Review | Climate &amp; Envi'!AA28</f>
        <v>0</v>
      </c>
      <c r="P61" s="46">
        <f>'5. Auto Review | Climate &amp; Envi'!AC28</f>
        <v>0</v>
      </c>
      <c r="Q61" s="46">
        <f>'5. Auto Review | Climate &amp; Envi'!AE28</f>
        <v>0</v>
      </c>
      <c r="R61" s="46">
        <f>'5. Auto Review | Climate &amp; Envi'!AG28</f>
        <v>0</v>
      </c>
      <c r="S61" s="46">
        <f>'5. Auto Review | Climate &amp; Envi'!AI28</f>
        <v>0</v>
      </c>
      <c r="T61" s="46">
        <f>'5. Auto Review | Climate &amp; Envi'!AK28</f>
        <v>0</v>
      </c>
      <c r="U61" s="46">
        <f>'5. Auto Review | Climate &amp; Envi'!AM28</f>
        <v>0</v>
      </c>
      <c r="V61" s="46">
        <f>'5. Auto Review | Climate &amp; Envi'!AO28</f>
        <v>0</v>
      </c>
    </row>
    <row r="62" spans="1:22" ht="16" hidden="1">
      <c r="A62" s="211"/>
      <c r="B62" s="211"/>
      <c r="C62" s="47" t="s">
        <v>51</v>
      </c>
      <c r="D62" s="48">
        <f t="shared" ref="D62:V62" si="32">SUM(D61)</f>
        <v>1</v>
      </c>
      <c r="E62" s="48">
        <f t="shared" si="32"/>
        <v>0</v>
      </c>
      <c r="F62" s="48">
        <f t="shared" si="32"/>
        <v>0</v>
      </c>
      <c r="G62" s="48">
        <f t="shared" si="32"/>
        <v>0</v>
      </c>
      <c r="H62" s="48">
        <f t="shared" si="32"/>
        <v>0</v>
      </c>
      <c r="I62" s="48">
        <f t="shared" si="32"/>
        <v>0</v>
      </c>
      <c r="J62" s="48">
        <f t="shared" si="32"/>
        <v>0</v>
      </c>
      <c r="K62" s="48">
        <f t="shared" si="32"/>
        <v>0</v>
      </c>
      <c r="L62" s="48">
        <f t="shared" si="32"/>
        <v>0</v>
      </c>
      <c r="M62" s="48">
        <f t="shared" si="32"/>
        <v>0</v>
      </c>
      <c r="N62" s="48">
        <f t="shared" si="32"/>
        <v>0</v>
      </c>
      <c r="O62" s="48">
        <f t="shared" si="32"/>
        <v>0</v>
      </c>
      <c r="P62" s="48">
        <f t="shared" si="32"/>
        <v>0</v>
      </c>
      <c r="Q62" s="48">
        <f t="shared" si="32"/>
        <v>0</v>
      </c>
      <c r="R62" s="48">
        <f t="shared" si="32"/>
        <v>0</v>
      </c>
      <c r="S62" s="48">
        <f t="shared" si="32"/>
        <v>0</v>
      </c>
      <c r="T62" s="48">
        <f t="shared" si="32"/>
        <v>0</v>
      </c>
      <c r="U62" s="48">
        <f t="shared" si="32"/>
        <v>0</v>
      </c>
      <c r="V62" s="48">
        <f t="shared" si="32"/>
        <v>0</v>
      </c>
    </row>
    <row r="63" spans="1:22" ht="16" hidden="1">
      <c r="A63" s="211"/>
      <c r="B63" s="211"/>
      <c r="C63" s="49" t="s">
        <v>52</v>
      </c>
      <c r="D63" s="50">
        <f>'7. Weightings'!$C$3</f>
        <v>1</v>
      </c>
      <c r="E63" s="51">
        <f t="shared" ref="E63:V63" si="33">(E62/$D$62)*$D$63</f>
        <v>0</v>
      </c>
      <c r="F63" s="51">
        <f t="shared" si="33"/>
        <v>0</v>
      </c>
      <c r="G63" s="51">
        <f t="shared" si="33"/>
        <v>0</v>
      </c>
      <c r="H63" s="51">
        <f t="shared" si="33"/>
        <v>0</v>
      </c>
      <c r="I63" s="51">
        <f t="shared" si="33"/>
        <v>0</v>
      </c>
      <c r="J63" s="51">
        <f t="shared" si="33"/>
        <v>0</v>
      </c>
      <c r="K63" s="51">
        <f t="shared" si="33"/>
        <v>0</v>
      </c>
      <c r="L63" s="51">
        <f t="shared" si="33"/>
        <v>0</v>
      </c>
      <c r="M63" s="51">
        <f t="shared" si="33"/>
        <v>0</v>
      </c>
      <c r="N63" s="51">
        <f t="shared" si="33"/>
        <v>0</v>
      </c>
      <c r="O63" s="51">
        <f t="shared" si="33"/>
        <v>0</v>
      </c>
      <c r="P63" s="51">
        <f t="shared" si="33"/>
        <v>0</v>
      </c>
      <c r="Q63" s="51">
        <f t="shared" si="33"/>
        <v>0</v>
      </c>
      <c r="R63" s="51">
        <f t="shared" si="33"/>
        <v>0</v>
      </c>
      <c r="S63" s="51">
        <f t="shared" si="33"/>
        <v>0</v>
      </c>
      <c r="T63" s="51">
        <f t="shared" si="33"/>
        <v>0</v>
      </c>
      <c r="U63" s="51">
        <f t="shared" si="33"/>
        <v>0</v>
      </c>
      <c r="V63" s="51">
        <f t="shared" si="33"/>
        <v>0</v>
      </c>
    </row>
    <row r="64" spans="1:22" ht="16">
      <c r="A64" s="211"/>
      <c r="B64" s="212"/>
      <c r="C64" s="52" t="s">
        <v>53</v>
      </c>
      <c r="D64" s="53"/>
      <c r="E64" s="53">
        <f t="shared" ref="E64:V64" si="34">IFERROR(E63/$D$63,0)</f>
        <v>0</v>
      </c>
      <c r="F64" s="53">
        <f t="shared" si="34"/>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c r="R64" s="53">
        <f t="shared" si="34"/>
        <v>0</v>
      </c>
      <c r="S64" s="53">
        <f t="shared" si="34"/>
        <v>0</v>
      </c>
      <c r="T64" s="53">
        <f t="shared" si="34"/>
        <v>0</v>
      </c>
      <c r="U64" s="53">
        <f t="shared" si="34"/>
        <v>0</v>
      </c>
      <c r="V64" s="53">
        <f t="shared" si="34"/>
        <v>0</v>
      </c>
    </row>
    <row r="65" spans="1:22" ht="32">
      <c r="A65" s="211"/>
      <c r="B65" s="219" t="str">
        <f>'5. Auto Review | Climate &amp; Envi'!B29</f>
        <v>Target setting and progress towards fossil free and environmentally sustainable battery supply chains</v>
      </c>
      <c r="C65" s="46" t="str">
        <f>'5. Auto Review | Climate &amp; Envi'!C29</f>
        <v>The company has set a target to produce fossil free and environmentally sustainable batteries.</v>
      </c>
      <c r="D65" s="46">
        <f>'5. Auto Review | Climate &amp; Envi'!D29</f>
        <v>1</v>
      </c>
      <c r="E65" s="46">
        <f>'5. Auto Review | Climate &amp; Envi'!G29</f>
        <v>0</v>
      </c>
      <c r="F65" s="46">
        <f>'5. Auto Review | Climate &amp; Envi'!I29</f>
        <v>0</v>
      </c>
      <c r="G65" s="46">
        <f>'5. Auto Review | Climate &amp; Envi'!K29</f>
        <v>0</v>
      </c>
      <c r="H65" s="46">
        <f>'5. Auto Review | Climate &amp; Envi'!M29</f>
        <v>0</v>
      </c>
      <c r="I65" s="46">
        <f>'5. Auto Review | Climate &amp; Envi'!O29</f>
        <v>0</v>
      </c>
      <c r="J65" s="46">
        <f>'5. Auto Review | Climate &amp; Envi'!Q29</f>
        <v>0.5</v>
      </c>
      <c r="K65" s="46">
        <f>'5. Auto Review | Climate &amp; Envi'!S29</f>
        <v>0</v>
      </c>
      <c r="L65" s="46">
        <f>'5. Auto Review | Climate &amp; Envi'!U29</f>
        <v>0</v>
      </c>
      <c r="M65" s="46">
        <f>'5. Auto Review | Climate &amp; Envi'!W29</f>
        <v>0</v>
      </c>
      <c r="N65" s="46">
        <f>'5. Auto Review | Climate &amp; Envi'!Y29</f>
        <v>0</v>
      </c>
      <c r="O65" s="46">
        <f>'5. Auto Review | Climate &amp; Envi'!AA29</f>
        <v>0</v>
      </c>
      <c r="P65" s="46">
        <f>'5. Auto Review | Climate &amp; Envi'!AC29</f>
        <v>0</v>
      </c>
      <c r="Q65" s="46">
        <f>'5. Auto Review | Climate &amp; Envi'!AE29</f>
        <v>0.25</v>
      </c>
      <c r="R65" s="46">
        <f>'5. Auto Review | Climate &amp; Envi'!AG29</f>
        <v>0</v>
      </c>
      <c r="S65" s="46">
        <f>'5. Auto Review | Climate &amp; Envi'!AI29</f>
        <v>0</v>
      </c>
      <c r="T65" s="46">
        <f>'5. Auto Review | Climate &amp; Envi'!AK29</f>
        <v>0</v>
      </c>
      <c r="U65" s="46">
        <f>'5. Auto Review | Climate &amp; Envi'!AM29</f>
        <v>0</v>
      </c>
      <c r="V65" s="46">
        <f>'5. Auto Review | Climate &amp; Envi'!AO29</f>
        <v>0.25</v>
      </c>
    </row>
    <row r="66" spans="1:22" ht="32">
      <c r="A66" s="211"/>
      <c r="B66" s="211"/>
      <c r="C66" s="46" t="str">
        <f>'5. Auto Review | Climate &amp; Envi'!C30</f>
        <v>The company has set a target to reduce reliance on energy intensive minerals in battery production.</v>
      </c>
      <c r="D66" s="46">
        <f>'5. Auto Review | Climate &amp; Envi'!D30</f>
        <v>1</v>
      </c>
      <c r="E66" s="46">
        <f>'5. Auto Review | Climate &amp; Envi'!G30</f>
        <v>0</v>
      </c>
      <c r="F66" s="46">
        <f>'5. Auto Review | Climate &amp; Envi'!I30</f>
        <v>0</v>
      </c>
      <c r="G66" s="46">
        <f>'5. Auto Review | Climate &amp; Envi'!K30</f>
        <v>0</v>
      </c>
      <c r="H66" s="46">
        <f>'5. Auto Review | Climate &amp; Envi'!M30</f>
        <v>0</v>
      </c>
      <c r="I66" s="46">
        <f>'5. Auto Review | Climate &amp; Envi'!O30</f>
        <v>0</v>
      </c>
      <c r="J66" s="46">
        <f>'5. Auto Review | Climate &amp; Envi'!Q30</f>
        <v>0</v>
      </c>
      <c r="K66" s="46">
        <f>'5. Auto Review | Climate &amp; Envi'!S30</f>
        <v>0</v>
      </c>
      <c r="L66" s="46">
        <f>'5. Auto Review | Climate &amp; Envi'!U30</f>
        <v>0</v>
      </c>
      <c r="M66" s="46">
        <f>'5. Auto Review | Climate &amp; Envi'!W30</f>
        <v>0</v>
      </c>
      <c r="N66" s="46">
        <f>'5. Auto Review | Climate &amp; Envi'!Y30</f>
        <v>0.25</v>
      </c>
      <c r="O66" s="46">
        <f>'5. Auto Review | Climate &amp; Envi'!AA30</f>
        <v>0</v>
      </c>
      <c r="P66" s="46">
        <f>'5. Auto Review | Climate &amp; Envi'!AC30</f>
        <v>0</v>
      </c>
      <c r="Q66" s="46">
        <f>'5. Auto Review | Climate &amp; Envi'!AE30</f>
        <v>0</v>
      </c>
      <c r="R66" s="46">
        <f>'5. Auto Review | Climate &amp; Envi'!AG30</f>
        <v>0.75</v>
      </c>
      <c r="S66" s="46">
        <f>'5. Auto Review | Climate &amp; Envi'!AI30</f>
        <v>0</v>
      </c>
      <c r="T66" s="46">
        <f>'5. Auto Review | Climate &amp; Envi'!AK30</f>
        <v>0</v>
      </c>
      <c r="U66" s="46">
        <f>'5. Auto Review | Climate &amp; Envi'!AM30</f>
        <v>0</v>
      </c>
      <c r="V66" s="46">
        <f>'5. Auto Review | Climate &amp; Envi'!AO30</f>
        <v>0.25</v>
      </c>
    </row>
    <row r="67" spans="1:22" ht="32">
      <c r="A67" s="211"/>
      <c r="B67" s="211"/>
      <c r="C67" s="46" t="str">
        <f>'5. Auto Review | Climate &amp; Envi'!C31</f>
        <v>The company has set collection and/or recovery targets for high intensity battery metals.</v>
      </c>
      <c r="D67" s="46">
        <f>'5. Auto Review | Climate &amp; Envi'!D31</f>
        <v>1</v>
      </c>
      <c r="E67" s="46">
        <f>'5. Auto Review | Climate &amp; Envi'!G31</f>
        <v>0</v>
      </c>
      <c r="F67" s="46">
        <f>'5. Auto Review | Climate &amp; Envi'!I31</f>
        <v>0</v>
      </c>
      <c r="G67" s="46">
        <f>'5. Auto Review | Climate &amp; Envi'!K31</f>
        <v>0</v>
      </c>
      <c r="H67" s="46">
        <f>'5. Auto Review | Climate &amp; Envi'!M31</f>
        <v>0</v>
      </c>
      <c r="I67" s="46">
        <f>'5. Auto Review | Climate &amp; Envi'!O31</f>
        <v>0.25</v>
      </c>
      <c r="J67" s="46">
        <f>'5. Auto Review | Climate &amp; Envi'!Q31</f>
        <v>0</v>
      </c>
      <c r="K67" s="46">
        <f>'5. Auto Review | Climate &amp; Envi'!S31</f>
        <v>0</v>
      </c>
      <c r="L67" s="46">
        <f>'5. Auto Review | Climate &amp; Envi'!U31</f>
        <v>0</v>
      </c>
      <c r="M67" s="46">
        <f>'5. Auto Review | Climate &amp; Envi'!W31</f>
        <v>0</v>
      </c>
      <c r="N67" s="46">
        <f>'5. Auto Review | Climate &amp; Envi'!Y31</f>
        <v>0</v>
      </c>
      <c r="O67" s="46">
        <f>'5. Auto Review | Climate &amp; Envi'!AA31</f>
        <v>0.25</v>
      </c>
      <c r="P67" s="46">
        <f>'5. Auto Review | Climate &amp; Envi'!AC31</f>
        <v>0</v>
      </c>
      <c r="Q67" s="46">
        <f>'5. Auto Review | Climate &amp; Envi'!AE31</f>
        <v>0.25</v>
      </c>
      <c r="R67" s="46">
        <f>'5. Auto Review | Climate &amp; Envi'!AG31</f>
        <v>0</v>
      </c>
      <c r="S67" s="46">
        <f>'5. Auto Review | Climate &amp; Envi'!AI31</f>
        <v>0</v>
      </c>
      <c r="T67" s="46">
        <f>'5. Auto Review | Climate &amp; Envi'!AK31</f>
        <v>0</v>
      </c>
      <c r="U67" s="46">
        <f>'5. Auto Review | Climate &amp; Envi'!AM31</f>
        <v>0</v>
      </c>
      <c r="V67" s="46">
        <f>'5. Auto Review | Climate &amp; Envi'!AO31</f>
        <v>0</v>
      </c>
    </row>
    <row r="68" spans="1:22" ht="16" hidden="1">
      <c r="A68" s="211"/>
      <c r="B68" s="211"/>
      <c r="C68" s="47" t="s">
        <v>54</v>
      </c>
      <c r="D68" s="48">
        <f t="shared" ref="D68:V68" si="35">SUM(D65:D67)</f>
        <v>3</v>
      </c>
      <c r="E68" s="48">
        <f t="shared" si="35"/>
        <v>0</v>
      </c>
      <c r="F68" s="48">
        <f t="shared" si="35"/>
        <v>0</v>
      </c>
      <c r="G68" s="48">
        <f t="shared" si="35"/>
        <v>0</v>
      </c>
      <c r="H68" s="48">
        <f t="shared" si="35"/>
        <v>0</v>
      </c>
      <c r="I68" s="48">
        <f t="shared" si="35"/>
        <v>0.25</v>
      </c>
      <c r="J68" s="48">
        <f t="shared" si="35"/>
        <v>0.5</v>
      </c>
      <c r="K68" s="48">
        <f t="shared" si="35"/>
        <v>0</v>
      </c>
      <c r="L68" s="48">
        <f t="shared" si="35"/>
        <v>0</v>
      </c>
      <c r="M68" s="48">
        <f t="shared" si="35"/>
        <v>0</v>
      </c>
      <c r="N68" s="48">
        <f t="shared" si="35"/>
        <v>0.25</v>
      </c>
      <c r="O68" s="48">
        <f t="shared" si="35"/>
        <v>0.25</v>
      </c>
      <c r="P68" s="48">
        <f t="shared" si="35"/>
        <v>0</v>
      </c>
      <c r="Q68" s="48">
        <f t="shared" si="35"/>
        <v>0.5</v>
      </c>
      <c r="R68" s="48">
        <f t="shared" si="35"/>
        <v>0.75</v>
      </c>
      <c r="S68" s="48">
        <f t="shared" si="35"/>
        <v>0</v>
      </c>
      <c r="T68" s="48">
        <f t="shared" si="35"/>
        <v>0</v>
      </c>
      <c r="U68" s="48">
        <f t="shared" si="35"/>
        <v>0</v>
      </c>
      <c r="V68" s="48">
        <f t="shared" si="35"/>
        <v>0.5</v>
      </c>
    </row>
    <row r="69" spans="1:22" ht="16" hidden="1">
      <c r="A69" s="211"/>
      <c r="B69" s="211"/>
      <c r="C69" s="49" t="s">
        <v>55</v>
      </c>
      <c r="D69" s="50">
        <f>'7. Weightings'!$C$4</f>
        <v>1.5</v>
      </c>
      <c r="E69" s="51">
        <f t="shared" ref="E69:V69" si="36">(E68/$D$68)*$D$69</f>
        <v>0</v>
      </c>
      <c r="F69" s="51">
        <f t="shared" si="36"/>
        <v>0</v>
      </c>
      <c r="G69" s="51">
        <f t="shared" si="36"/>
        <v>0</v>
      </c>
      <c r="H69" s="51">
        <f t="shared" si="36"/>
        <v>0</v>
      </c>
      <c r="I69" s="51">
        <f t="shared" si="36"/>
        <v>0.125</v>
      </c>
      <c r="J69" s="51">
        <f t="shared" si="36"/>
        <v>0.25</v>
      </c>
      <c r="K69" s="51">
        <f t="shared" si="36"/>
        <v>0</v>
      </c>
      <c r="L69" s="51">
        <f t="shared" si="36"/>
        <v>0</v>
      </c>
      <c r="M69" s="51">
        <f t="shared" si="36"/>
        <v>0</v>
      </c>
      <c r="N69" s="51">
        <f t="shared" si="36"/>
        <v>0.125</v>
      </c>
      <c r="O69" s="51">
        <f t="shared" si="36"/>
        <v>0.125</v>
      </c>
      <c r="P69" s="51">
        <f t="shared" si="36"/>
        <v>0</v>
      </c>
      <c r="Q69" s="51">
        <f t="shared" si="36"/>
        <v>0.25</v>
      </c>
      <c r="R69" s="51">
        <f t="shared" si="36"/>
        <v>0.375</v>
      </c>
      <c r="S69" s="51">
        <f t="shared" si="36"/>
        <v>0</v>
      </c>
      <c r="T69" s="51">
        <f t="shared" si="36"/>
        <v>0</v>
      </c>
      <c r="U69" s="51">
        <f t="shared" si="36"/>
        <v>0</v>
      </c>
      <c r="V69" s="51">
        <f t="shared" si="36"/>
        <v>0.25</v>
      </c>
    </row>
    <row r="70" spans="1:22" ht="16">
      <c r="A70" s="211"/>
      <c r="B70" s="212"/>
      <c r="C70" s="52" t="s">
        <v>56</v>
      </c>
      <c r="D70" s="53"/>
      <c r="E70" s="53">
        <f t="shared" ref="E70:V70" si="37">IFERROR(E69/$D$69,0)</f>
        <v>0</v>
      </c>
      <c r="F70" s="53">
        <f t="shared" si="37"/>
        <v>0</v>
      </c>
      <c r="G70" s="53">
        <f t="shared" si="37"/>
        <v>0</v>
      </c>
      <c r="H70" s="53">
        <f t="shared" si="37"/>
        <v>0</v>
      </c>
      <c r="I70" s="53">
        <f t="shared" si="37"/>
        <v>8.3333333333333329E-2</v>
      </c>
      <c r="J70" s="53">
        <f t="shared" si="37"/>
        <v>0.16666666666666666</v>
      </c>
      <c r="K70" s="53">
        <f t="shared" si="37"/>
        <v>0</v>
      </c>
      <c r="L70" s="53">
        <f t="shared" si="37"/>
        <v>0</v>
      </c>
      <c r="M70" s="53">
        <f t="shared" si="37"/>
        <v>0</v>
      </c>
      <c r="N70" s="53">
        <f t="shared" si="37"/>
        <v>8.3333333333333329E-2</v>
      </c>
      <c r="O70" s="53">
        <f t="shared" si="37"/>
        <v>8.3333333333333329E-2</v>
      </c>
      <c r="P70" s="53">
        <f t="shared" si="37"/>
        <v>0</v>
      </c>
      <c r="Q70" s="53">
        <f t="shared" si="37"/>
        <v>0.16666666666666666</v>
      </c>
      <c r="R70" s="53">
        <f t="shared" si="37"/>
        <v>0.25</v>
      </c>
      <c r="S70" s="53">
        <f t="shared" si="37"/>
        <v>0</v>
      </c>
      <c r="T70" s="53">
        <f t="shared" si="37"/>
        <v>0</v>
      </c>
      <c r="U70" s="53">
        <f t="shared" si="37"/>
        <v>0</v>
      </c>
      <c r="V70" s="53">
        <f t="shared" si="37"/>
        <v>0.16666666666666666</v>
      </c>
    </row>
    <row r="71" spans="1:22" ht="32">
      <c r="A71" s="211"/>
      <c r="B71" s="219" t="str">
        <f>'5. Auto Review | Climate &amp; Envi'!B32</f>
        <v>Use of supply chain levers to achieve fossil free and environmentally sustainable battery supply chains</v>
      </c>
      <c r="C71" s="46" t="str">
        <f>'5. Auto Review | Climate &amp; Envi'!C32</f>
        <v>The company requires all battery manufacturers to use 100% renewable electricity</v>
      </c>
      <c r="D71" s="46">
        <f>'5. Auto Review | Climate &amp; Envi'!D32</f>
        <v>2</v>
      </c>
      <c r="E71" s="46">
        <f>'5. Auto Review | Climate &amp; Envi'!G32</f>
        <v>2</v>
      </c>
      <c r="F71" s="46">
        <f>'5. Auto Review | Climate &amp; Envi'!I32</f>
        <v>0</v>
      </c>
      <c r="G71" s="46">
        <f>'5. Auto Review | Climate &amp; Envi'!K32</f>
        <v>0</v>
      </c>
      <c r="H71" s="46">
        <f>'5. Auto Review | Climate &amp; Envi'!M32</f>
        <v>0</v>
      </c>
      <c r="I71" s="46">
        <f>'5. Auto Review | Climate &amp; Envi'!O32</f>
        <v>0</v>
      </c>
      <c r="J71" s="46">
        <f>'5. Auto Review | Climate &amp; Envi'!Q32</f>
        <v>0.5</v>
      </c>
      <c r="K71" s="46">
        <f>'5. Auto Review | Climate &amp; Envi'!S32</f>
        <v>0</v>
      </c>
      <c r="L71" s="46">
        <f>'5. Auto Review | Climate &amp; Envi'!U32</f>
        <v>0</v>
      </c>
      <c r="M71" s="46">
        <f>'5. Auto Review | Climate &amp; Envi'!W32</f>
        <v>0</v>
      </c>
      <c r="N71" s="46">
        <f>'5. Auto Review | Climate &amp; Envi'!Y32</f>
        <v>1</v>
      </c>
      <c r="O71" s="46">
        <f>'5. Auto Review | Climate &amp; Envi'!AA32</f>
        <v>0</v>
      </c>
      <c r="P71" s="46">
        <f>'5. Auto Review | Climate &amp; Envi'!AC32</f>
        <v>0</v>
      </c>
      <c r="Q71" s="46">
        <f>'5. Auto Review | Climate &amp; Envi'!AE32</f>
        <v>0</v>
      </c>
      <c r="R71" s="46">
        <f>'5. Auto Review | Climate &amp; Envi'!AG32</f>
        <v>0</v>
      </c>
      <c r="S71" s="46">
        <f>'5. Auto Review | Climate &amp; Envi'!AI32</f>
        <v>0</v>
      </c>
      <c r="T71" s="46">
        <f>'5. Auto Review | Climate &amp; Envi'!AK32</f>
        <v>0</v>
      </c>
      <c r="U71" s="46">
        <f>'5. Auto Review | Climate &amp; Envi'!AM32</f>
        <v>2</v>
      </c>
      <c r="V71" s="46">
        <f>'5. Auto Review | Climate &amp; Envi'!AO32</f>
        <v>1</v>
      </c>
    </row>
    <row r="72" spans="1:22" ht="64">
      <c r="A72" s="211"/>
      <c r="B72" s="211"/>
      <c r="C72" s="46" t="str">
        <f>'5. Auto Review | Climate &amp; Envi'!C33</f>
        <v>Company enters into formal agreements (inclusive of joint ventures and investments) with extractives and other value chain companies to reduce the environmental impact of lithium sourcing.</v>
      </c>
      <c r="D72" s="46">
        <f>'5. Auto Review | Climate &amp; Envi'!D33</f>
        <v>1</v>
      </c>
      <c r="E72" s="46">
        <f>'5. Auto Review | Climate &amp; Envi'!G33</f>
        <v>0.25</v>
      </c>
      <c r="F72" s="46">
        <f>'5. Auto Review | Climate &amp; Envi'!I33</f>
        <v>0</v>
      </c>
      <c r="G72" s="46">
        <f>'5. Auto Review | Climate &amp; Envi'!K33</f>
        <v>0</v>
      </c>
      <c r="H72" s="46">
        <f>'5. Auto Review | Climate &amp; Envi'!M33</f>
        <v>0</v>
      </c>
      <c r="I72" s="46">
        <f>'5. Auto Review | Climate &amp; Envi'!O33</f>
        <v>0</v>
      </c>
      <c r="J72" s="46">
        <f>'5. Auto Review | Climate &amp; Envi'!Q33</f>
        <v>0.25</v>
      </c>
      <c r="K72" s="46">
        <f>'5. Auto Review | Climate &amp; Envi'!S33</f>
        <v>0.5</v>
      </c>
      <c r="L72" s="46">
        <f>'5. Auto Review | Climate &amp; Envi'!U33</f>
        <v>0</v>
      </c>
      <c r="M72" s="46">
        <f>'5. Auto Review | Climate &amp; Envi'!W33</f>
        <v>0</v>
      </c>
      <c r="N72" s="46">
        <f>'5. Auto Review | Climate &amp; Envi'!Y33</f>
        <v>0.25</v>
      </c>
      <c r="O72" s="46">
        <f>'5. Auto Review | Climate &amp; Envi'!AA33</f>
        <v>0</v>
      </c>
      <c r="P72" s="46">
        <f>'5. Auto Review | Climate &amp; Envi'!AC33</f>
        <v>0</v>
      </c>
      <c r="Q72" s="46">
        <f>'5. Auto Review | Climate &amp; Envi'!AE33</f>
        <v>0.75</v>
      </c>
      <c r="R72" s="46">
        <f>'5. Auto Review | Climate &amp; Envi'!AG33</f>
        <v>0.75</v>
      </c>
      <c r="S72" s="46">
        <f>'5. Auto Review | Climate &amp; Envi'!AI33</f>
        <v>0.25</v>
      </c>
      <c r="T72" s="46">
        <f>'5. Auto Review | Climate &amp; Envi'!AK33</f>
        <v>0</v>
      </c>
      <c r="U72" s="46">
        <f>'5. Auto Review | Climate &amp; Envi'!AM33</f>
        <v>0.25</v>
      </c>
      <c r="V72" s="46">
        <f>'5. Auto Review | Climate &amp; Envi'!AO33</f>
        <v>0</v>
      </c>
    </row>
    <row r="73" spans="1:22" ht="64">
      <c r="A73" s="211"/>
      <c r="B73" s="211"/>
      <c r="C73" s="46" t="str">
        <f>'5. Auto Review | Climate &amp; Envi'!C34</f>
        <v>Company enters into formal agreements (inclusive of joint ventures and investments) with extractives and other value chain companies to reduce the environmental impact of nickel sourcing.</v>
      </c>
      <c r="D73" s="46">
        <f>'5. Auto Review | Climate &amp; Envi'!D34</f>
        <v>1</v>
      </c>
      <c r="E73" s="46">
        <f>'5. Auto Review | Climate &amp; Envi'!G34</f>
        <v>0</v>
      </c>
      <c r="F73" s="46">
        <f>'5. Auto Review | Climate &amp; Envi'!I34</f>
        <v>0</v>
      </c>
      <c r="G73" s="46">
        <f>'5. Auto Review | Climate &amp; Envi'!K34</f>
        <v>0</v>
      </c>
      <c r="H73" s="46">
        <f>'5. Auto Review | Climate &amp; Envi'!M34</f>
        <v>0</v>
      </c>
      <c r="I73" s="46">
        <f>'5. Auto Review | Climate &amp; Envi'!O34</f>
        <v>0</v>
      </c>
      <c r="J73" s="46">
        <f>'5. Auto Review | Climate &amp; Envi'!Q34</f>
        <v>0.25</v>
      </c>
      <c r="K73" s="46">
        <f>'5. Auto Review | Climate &amp; Envi'!S34</f>
        <v>0</v>
      </c>
      <c r="L73" s="46">
        <f>'5. Auto Review | Climate &amp; Envi'!U34</f>
        <v>0</v>
      </c>
      <c r="M73" s="46">
        <f>'5. Auto Review | Climate &amp; Envi'!W34</f>
        <v>0</v>
      </c>
      <c r="N73" s="46">
        <f>'5. Auto Review | Climate &amp; Envi'!Y34</f>
        <v>0</v>
      </c>
      <c r="O73" s="46">
        <f>'5. Auto Review | Climate &amp; Envi'!AA34</f>
        <v>0</v>
      </c>
      <c r="P73" s="46">
        <f>'5. Auto Review | Climate &amp; Envi'!AC34</f>
        <v>0</v>
      </c>
      <c r="Q73" s="46">
        <f>'5. Auto Review | Climate &amp; Envi'!AE34</f>
        <v>0.5</v>
      </c>
      <c r="R73" s="46">
        <f>'5. Auto Review | Climate &amp; Envi'!AG34</f>
        <v>0.25</v>
      </c>
      <c r="S73" s="46">
        <f>'5. Auto Review | Climate &amp; Envi'!AI34</f>
        <v>0.25</v>
      </c>
      <c r="T73" s="46">
        <f>'5. Auto Review | Climate &amp; Envi'!AK34</f>
        <v>0</v>
      </c>
      <c r="U73" s="46">
        <f>'5. Auto Review | Climate &amp; Envi'!AM34</f>
        <v>0</v>
      </c>
      <c r="V73" s="46">
        <f>'5. Auto Review | Climate &amp; Envi'!AO34</f>
        <v>0</v>
      </c>
    </row>
    <row r="74" spans="1:22" ht="64">
      <c r="A74" s="211"/>
      <c r="B74" s="211"/>
      <c r="C74" s="46" t="str">
        <f>'5. Auto Review | Climate &amp; Envi'!C35</f>
        <v>Company enters into formal agreements (inclusive of joint ventures and investments) with extractives and other value chain companies to reduce the environmental impact of cobalt sourcing.</v>
      </c>
      <c r="D74" s="46">
        <f>'5. Auto Review | Climate &amp; Envi'!D35</f>
        <v>1</v>
      </c>
      <c r="E74" s="46">
        <f>'5. Auto Review | Climate &amp; Envi'!G35</f>
        <v>0</v>
      </c>
      <c r="F74" s="46">
        <f>'5. Auto Review | Climate &amp; Envi'!I35</f>
        <v>0</v>
      </c>
      <c r="G74" s="46">
        <f>'5. Auto Review | Climate &amp; Envi'!K35</f>
        <v>0</v>
      </c>
      <c r="H74" s="46">
        <f>'5. Auto Review | Climate &amp; Envi'!M35</f>
        <v>0</v>
      </c>
      <c r="I74" s="46">
        <f>'5. Auto Review | Climate &amp; Envi'!O35</f>
        <v>0</v>
      </c>
      <c r="J74" s="46">
        <f>'5. Auto Review | Climate &amp; Envi'!Q35</f>
        <v>0.25</v>
      </c>
      <c r="K74" s="46">
        <f>'5. Auto Review | Climate &amp; Envi'!S35</f>
        <v>0</v>
      </c>
      <c r="L74" s="46">
        <f>'5. Auto Review | Climate &amp; Envi'!U35</f>
        <v>0</v>
      </c>
      <c r="M74" s="46">
        <f>'5. Auto Review | Climate &amp; Envi'!W35</f>
        <v>0</v>
      </c>
      <c r="N74" s="46">
        <f>'5. Auto Review | Climate &amp; Envi'!Y35</f>
        <v>0</v>
      </c>
      <c r="O74" s="46">
        <f>'5. Auto Review | Climate &amp; Envi'!AA35</f>
        <v>0</v>
      </c>
      <c r="P74" s="46">
        <f>'5. Auto Review | Climate &amp; Envi'!AC35</f>
        <v>0</v>
      </c>
      <c r="Q74" s="46">
        <f>'5. Auto Review | Climate &amp; Envi'!AE35</f>
        <v>0</v>
      </c>
      <c r="R74" s="46">
        <f>'5. Auto Review | Climate &amp; Envi'!AG35</f>
        <v>0.25</v>
      </c>
      <c r="S74" s="46">
        <f>'5. Auto Review | Climate &amp; Envi'!AI35</f>
        <v>0.5</v>
      </c>
      <c r="T74" s="46">
        <f>'5. Auto Review | Climate &amp; Envi'!AK35</f>
        <v>0</v>
      </c>
      <c r="U74" s="46">
        <f>'5. Auto Review | Climate &amp; Envi'!AM35</f>
        <v>0</v>
      </c>
      <c r="V74" s="46">
        <f>'5. Auto Review | Climate &amp; Envi'!AO35</f>
        <v>0</v>
      </c>
    </row>
    <row r="75" spans="1:22" ht="64">
      <c r="A75" s="211"/>
      <c r="B75" s="211"/>
      <c r="C75" s="46" t="str">
        <f>'5. Auto Review | Climate &amp; Envi'!C36</f>
        <v>The company participates in multi-stakeholder initiatives to collaborate with other buyers to incentivise investment in and production of fossil free and environmentally sustainable batteries at scale.</v>
      </c>
      <c r="D75" s="46">
        <f>'5. Auto Review | Climate &amp; Envi'!D36</f>
        <v>1</v>
      </c>
      <c r="E75" s="46">
        <f>'5. Auto Review | Climate &amp; Envi'!G36</f>
        <v>1</v>
      </c>
      <c r="F75" s="46">
        <f>'5. Auto Review | Climate &amp; Envi'!I36</f>
        <v>0</v>
      </c>
      <c r="G75" s="46">
        <f>'5. Auto Review | Climate &amp; Envi'!K36</f>
        <v>0</v>
      </c>
      <c r="H75" s="46">
        <f>'5. Auto Review | Climate &amp; Envi'!M36</f>
        <v>0</v>
      </c>
      <c r="I75" s="46">
        <f>'5. Auto Review | Climate &amp; Envi'!O36</f>
        <v>0</v>
      </c>
      <c r="J75" s="46">
        <f>'5. Auto Review | Climate &amp; Envi'!Q36</f>
        <v>0</v>
      </c>
      <c r="K75" s="46">
        <f>'5. Auto Review | Climate &amp; Envi'!S36</f>
        <v>0</v>
      </c>
      <c r="L75" s="46">
        <f>'5. Auto Review | Climate &amp; Envi'!U36</f>
        <v>0</v>
      </c>
      <c r="M75" s="46">
        <f>'5. Auto Review | Climate &amp; Envi'!W36</f>
        <v>0</v>
      </c>
      <c r="N75" s="46">
        <f>'5. Auto Review | Climate &amp; Envi'!Y36</f>
        <v>0</v>
      </c>
      <c r="O75" s="46">
        <f>'5. Auto Review | Climate &amp; Envi'!AA36</f>
        <v>0</v>
      </c>
      <c r="P75" s="46">
        <f>'5. Auto Review | Climate &amp; Envi'!AC36</f>
        <v>0</v>
      </c>
      <c r="Q75" s="46">
        <f>'5. Auto Review | Climate &amp; Envi'!AE36</f>
        <v>0</v>
      </c>
      <c r="R75" s="46">
        <f>'5. Auto Review | Climate &amp; Envi'!AG36</f>
        <v>0</v>
      </c>
      <c r="S75" s="46">
        <f>'5. Auto Review | Climate &amp; Envi'!AI36</f>
        <v>1</v>
      </c>
      <c r="T75" s="46">
        <f>'5. Auto Review | Climate &amp; Envi'!AK36</f>
        <v>0</v>
      </c>
      <c r="U75" s="46">
        <f>'5. Auto Review | Climate &amp; Envi'!AM36</f>
        <v>1</v>
      </c>
      <c r="V75" s="46">
        <f>'5. Auto Review | Climate &amp; Envi'!AO36</f>
        <v>1</v>
      </c>
    </row>
    <row r="76" spans="1:22" ht="64">
      <c r="A76" s="211"/>
      <c r="B76" s="211"/>
      <c r="C76" s="46" t="str">
        <f>'5. Auto Review | Climate &amp; Envi'!C37</f>
        <v xml:space="preserve">The company invests in R&amp;D to reduce the use of high emissions minerals (e.g. nickel, cobalt) in their batteries. R&amp;D could be done in house or via formal partnerships with battery manufacturers.
</v>
      </c>
      <c r="D76" s="46">
        <f>'5. Auto Review | Climate &amp; Envi'!D37</f>
        <v>2</v>
      </c>
      <c r="E76" s="46">
        <f>'5. Auto Review | Climate &amp; Envi'!G37</f>
        <v>1</v>
      </c>
      <c r="F76" s="46">
        <f>'5. Auto Review | Climate &amp; Envi'!I37</f>
        <v>0</v>
      </c>
      <c r="G76" s="46">
        <f>'5. Auto Review | Climate &amp; Envi'!K37</f>
        <v>0</v>
      </c>
      <c r="H76" s="46">
        <f>'5. Auto Review | Climate &amp; Envi'!M37</f>
        <v>1</v>
      </c>
      <c r="I76" s="46">
        <f>'5. Auto Review | Climate &amp; Envi'!O37</f>
        <v>0</v>
      </c>
      <c r="J76" s="46">
        <f>'5. Auto Review | Climate &amp; Envi'!Q37</f>
        <v>0</v>
      </c>
      <c r="K76" s="46">
        <f>'5. Auto Review | Climate &amp; Envi'!S37</f>
        <v>0</v>
      </c>
      <c r="L76" s="46">
        <f>'5. Auto Review | Climate &amp; Envi'!U37</f>
        <v>0</v>
      </c>
      <c r="M76" s="46">
        <f>'5. Auto Review | Climate &amp; Envi'!W37</f>
        <v>0</v>
      </c>
      <c r="N76" s="46">
        <f>'5. Auto Review | Climate &amp; Envi'!Y37</f>
        <v>2</v>
      </c>
      <c r="O76" s="46">
        <f>'5. Auto Review | Climate &amp; Envi'!AA37</f>
        <v>0</v>
      </c>
      <c r="P76" s="46">
        <f>'5. Auto Review | Climate &amp; Envi'!AC37</f>
        <v>0</v>
      </c>
      <c r="Q76" s="46">
        <f>'5. Auto Review | Climate &amp; Envi'!AE37</f>
        <v>1</v>
      </c>
      <c r="R76" s="46">
        <f>'5. Auto Review | Climate &amp; Envi'!AG37</f>
        <v>2</v>
      </c>
      <c r="S76" s="46">
        <f>'5. Auto Review | Climate &amp; Envi'!AI37</f>
        <v>1</v>
      </c>
      <c r="T76" s="46">
        <f>'5. Auto Review | Climate &amp; Envi'!AK37</f>
        <v>0</v>
      </c>
      <c r="U76" s="46">
        <f>'5. Auto Review | Climate &amp; Envi'!AM37</f>
        <v>0</v>
      </c>
      <c r="V76" s="46">
        <f>'5. Auto Review | Climate &amp; Envi'!AO37</f>
        <v>0</v>
      </c>
    </row>
    <row r="77" spans="1:22" ht="32">
      <c r="A77" s="211"/>
      <c r="B77" s="211"/>
      <c r="C77" s="46" t="str">
        <f>'5. Auto Review | Climate &amp; Envi'!C38</f>
        <v>The company invests in R&amp;D to increase the recyclability of their batteries.</v>
      </c>
      <c r="D77" s="46">
        <f>'5. Auto Review | Climate &amp; Envi'!D38</f>
        <v>1</v>
      </c>
      <c r="E77" s="46">
        <f>'5. Auto Review | Climate &amp; Envi'!G38</f>
        <v>0.5</v>
      </c>
      <c r="F77" s="46">
        <f>'5. Auto Review | Climate &amp; Envi'!I38</f>
        <v>0</v>
      </c>
      <c r="G77" s="46">
        <f>'5. Auto Review | Climate &amp; Envi'!K38</f>
        <v>0</v>
      </c>
      <c r="H77" s="46">
        <f>'5. Auto Review | Climate &amp; Envi'!M38</f>
        <v>0.5</v>
      </c>
      <c r="I77" s="46">
        <f>'5. Auto Review | Climate &amp; Envi'!O38</f>
        <v>0.5</v>
      </c>
      <c r="J77" s="46">
        <f>'5. Auto Review | Climate &amp; Envi'!Q38</f>
        <v>0</v>
      </c>
      <c r="K77" s="46">
        <f>'5. Auto Review | Climate &amp; Envi'!S38</f>
        <v>0.5</v>
      </c>
      <c r="L77" s="46">
        <f>'5. Auto Review | Climate &amp; Envi'!U38</f>
        <v>0</v>
      </c>
      <c r="M77" s="46">
        <f>'5. Auto Review | Climate &amp; Envi'!W38</f>
        <v>0.5</v>
      </c>
      <c r="N77" s="46">
        <f>'5. Auto Review | Climate &amp; Envi'!Y38</f>
        <v>0.5</v>
      </c>
      <c r="O77" s="46">
        <f>'5. Auto Review | Climate &amp; Envi'!AA38</f>
        <v>0</v>
      </c>
      <c r="P77" s="46">
        <f>'5. Auto Review | Climate &amp; Envi'!AC38</f>
        <v>0.5</v>
      </c>
      <c r="Q77" s="46">
        <f>'5. Auto Review | Climate &amp; Envi'!AE38</f>
        <v>0</v>
      </c>
      <c r="R77" s="46">
        <f>'5. Auto Review | Climate &amp; Envi'!AG38</f>
        <v>0</v>
      </c>
      <c r="S77" s="46">
        <f>'5. Auto Review | Climate &amp; Envi'!AI38</f>
        <v>0</v>
      </c>
      <c r="T77" s="46">
        <f>'5. Auto Review | Climate &amp; Envi'!AK38</f>
        <v>0</v>
      </c>
      <c r="U77" s="46">
        <f>'5. Auto Review | Climate &amp; Envi'!AM38</f>
        <v>0</v>
      </c>
      <c r="V77" s="46">
        <f>'5. Auto Review | Climate &amp; Envi'!AO38</f>
        <v>0</v>
      </c>
    </row>
    <row r="78" spans="1:22" ht="32">
      <c r="A78" s="211"/>
      <c r="B78" s="211"/>
      <c r="C78" s="46" t="str">
        <f>'5. Auto Review | Climate &amp; Envi'!C39</f>
        <v>The company has established closed loop processes to increase the % of batteries being recycled at end of life.</v>
      </c>
      <c r="D78" s="46">
        <f>'5. Auto Review | Climate &amp; Envi'!D39</f>
        <v>2</v>
      </c>
      <c r="E78" s="46">
        <f>'5. Auto Review | Climate &amp; Envi'!G39</f>
        <v>0</v>
      </c>
      <c r="F78" s="46">
        <f>'5. Auto Review | Climate &amp; Envi'!I39</f>
        <v>0</v>
      </c>
      <c r="G78" s="46">
        <f>'5. Auto Review | Climate &amp; Envi'!K39</f>
        <v>0</v>
      </c>
      <c r="H78" s="46">
        <f>'5. Auto Review | Climate &amp; Envi'!M39</f>
        <v>1</v>
      </c>
      <c r="I78" s="46">
        <f>'5. Auto Review | Climate &amp; Envi'!O39</f>
        <v>0.5</v>
      </c>
      <c r="J78" s="46">
        <f>'5. Auto Review | Climate &amp; Envi'!Q39</f>
        <v>0.5</v>
      </c>
      <c r="K78" s="46">
        <f>'5. Auto Review | Climate &amp; Envi'!S39</f>
        <v>0.5</v>
      </c>
      <c r="L78" s="46">
        <f>'5. Auto Review | Climate &amp; Envi'!U39</f>
        <v>1</v>
      </c>
      <c r="M78" s="46">
        <f>'5. Auto Review | Climate &amp; Envi'!W39</f>
        <v>1</v>
      </c>
      <c r="N78" s="46">
        <f>'5. Auto Review | Climate &amp; Envi'!Y39</f>
        <v>1.5</v>
      </c>
      <c r="O78" s="46">
        <f>'5. Auto Review | Climate &amp; Envi'!AA39</f>
        <v>0.5</v>
      </c>
      <c r="P78" s="46">
        <f>'5. Auto Review | Climate &amp; Envi'!AC39</f>
        <v>0.5</v>
      </c>
      <c r="Q78" s="46">
        <f>'5. Auto Review | Climate &amp; Envi'!AE39</f>
        <v>1</v>
      </c>
      <c r="R78" s="46">
        <f>'5. Auto Review | Climate &amp; Envi'!AG39</f>
        <v>1.5</v>
      </c>
      <c r="S78" s="46">
        <f>'5. Auto Review | Climate &amp; Envi'!AI39</f>
        <v>1.5</v>
      </c>
      <c r="T78" s="46">
        <f>'5. Auto Review | Climate &amp; Envi'!AK39</f>
        <v>1</v>
      </c>
      <c r="U78" s="46">
        <f>'5. Auto Review | Climate &amp; Envi'!AM39</f>
        <v>1</v>
      </c>
      <c r="V78" s="46">
        <f>'5. Auto Review | Climate &amp; Envi'!AO39</f>
        <v>1</v>
      </c>
    </row>
    <row r="79" spans="1:22" ht="16" hidden="1">
      <c r="A79" s="211"/>
      <c r="B79" s="211"/>
      <c r="C79" s="47" t="s">
        <v>57</v>
      </c>
      <c r="D79" s="48">
        <f t="shared" ref="D79:V79" si="38">SUM(D71:D78)</f>
        <v>11</v>
      </c>
      <c r="E79" s="48">
        <f t="shared" si="38"/>
        <v>4.75</v>
      </c>
      <c r="F79" s="48">
        <f t="shared" si="38"/>
        <v>0</v>
      </c>
      <c r="G79" s="48">
        <f t="shared" si="38"/>
        <v>0</v>
      </c>
      <c r="H79" s="48">
        <f t="shared" si="38"/>
        <v>2.5</v>
      </c>
      <c r="I79" s="48">
        <f t="shared" si="38"/>
        <v>1</v>
      </c>
      <c r="J79" s="48">
        <f t="shared" si="38"/>
        <v>1.75</v>
      </c>
      <c r="K79" s="48">
        <f t="shared" si="38"/>
        <v>1.5</v>
      </c>
      <c r="L79" s="48">
        <f t="shared" si="38"/>
        <v>1</v>
      </c>
      <c r="M79" s="48">
        <f t="shared" si="38"/>
        <v>1.5</v>
      </c>
      <c r="N79" s="48">
        <f t="shared" si="38"/>
        <v>5.25</v>
      </c>
      <c r="O79" s="48">
        <f t="shared" si="38"/>
        <v>0.5</v>
      </c>
      <c r="P79" s="48">
        <f t="shared" si="38"/>
        <v>1</v>
      </c>
      <c r="Q79" s="48">
        <f t="shared" si="38"/>
        <v>3.25</v>
      </c>
      <c r="R79" s="48">
        <f t="shared" si="38"/>
        <v>4.75</v>
      </c>
      <c r="S79" s="48">
        <f t="shared" si="38"/>
        <v>4.5</v>
      </c>
      <c r="T79" s="48">
        <f t="shared" si="38"/>
        <v>1</v>
      </c>
      <c r="U79" s="48">
        <f t="shared" si="38"/>
        <v>4.25</v>
      </c>
      <c r="V79" s="48">
        <f t="shared" si="38"/>
        <v>3</v>
      </c>
    </row>
    <row r="80" spans="1:22" ht="16" hidden="1">
      <c r="A80" s="211"/>
      <c r="B80" s="211"/>
      <c r="C80" s="49" t="s">
        <v>58</v>
      </c>
      <c r="D80" s="50">
        <f>'7. Weightings'!$C$5</f>
        <v>2</v>
      </c>
      <c r="E80" s="54">
        <f t="shared" ref="E80:V80" si="39">(E79/$D$79)*$D$80</f>
        <v>0.86363636363636365</v>
      </c>
      <c r="F80" s="54">
        <f t="shared" si="39"/>
        <v>0</v>
      </c>
      <c r="G80" s="54">
        <f t="shared" si="39"/>
        <v>0</v>
      </c>
      <c r="H80" s="54">
        <f t="shared" si="39"/>
        <v>0.45454545454545453</v>
      </c>
      <c r="I80" s="54">
        <f t="shared" si="39"/>
        <v>0.18181818181818182</v>
      </c>
      <c r="J80" s="54">
        <f t="shared" si="39"/>
        <v>0.31818181818181818</v>
      </c>
      <c r="K80" s="54">
        <f t="shared" si="39"/>
        <v>0.27272727272727271</v>
      </c>
      <c r="L80" s="54">
        <f t="shared" si="39"/>
        <v>0.18181818181818182</v>
      </c>
      <c r="M80" s="54">
        <f t="shared" si="39"/>
        <v>0.27272727272727271</v>
      </c>
      <c r="N80" s="54">
        <f t="shared" si="39"/>
        <v>0.95454545454545459</v>
      </c>
      <c r="O80" s="54">
        <f t="shared" si="39"/>
        <v>9.0909090909090912E-2</v>
      </c>
      <c r="P80" s="54">
        <f t="shared" si="39"/>
        <v>0.18181818181818182</v>
      </c>
      <c r="Q80" s="54">
        <f t="shared" si="39"/>
        <v>0.59090909090909094</v>
      </c>
      <c r="R80" s="54">
        <f t="shared" si="39"/>
        <v>0.86363636363636365</v>
      </c>
      <c r="S80" s="54">
        <f t="shared" si="39"/>
        <v>0.81818181818181823</v>
      </c>
      <c r="T80" s="54">
        <f t="shared" si="39"/>
        <v>0.18181818181818182</v>
      </c>
      <c r="U80" s="54">
        <f t="shared" si="39"/>
        <v>0.77272727272727271</v>
      </c>
      <c r="V80" s="54">
        <f t="shared" si="39"/>
        <v>0.54545454545454541</v>
      </c>
    </row>
    <row r="81" spans="1:22" ht="16">
      <c r="A81" s="212"/>
      <c r="B81" s="212"/>
      <c r="C81" s="52" t="s">
        <v>59</v>
      </c>
      <c r="D81" s="53"/>
      <c r="E81" s="55">
        <f t="shared" ref="E81:V81" si="40">IFERROR(E80/$D$80,0)</f>
        <v>0.43181818181818182</v>
      </c>
      <c r="F81" s="55">
        <f t="shared" si="40"/>
        <v>0</v>
      </c>
      <c r="G81" s="55">
        <f t="shared" si="40"/>
        <v>0</v>
      </c>
      <c r="H81" s="55">
        <f t="shared" si="40"/>
        <v>0.22727272727272727</v>
      </c>
      <c r="I81" s="55">
        <f t="shared" si="40"/>
        <v>9.0909090909090912E-2</v>
      </c>
      <c r="J81" s="55">
        <f t="shared" si="40"/>
        <v>0.15909090909090909</v>
      </c>
      <c r="K81" s="55">
        <f t="shared" si="40"/>
        <v>0.13636363636363635</v>
      </c>
      <c r="L81" s="55">
        <f t="shared" si="40"/>
        <v>9.0909090909090912E-2</v>
      </c>
      <c r="M81" s="55">
        <f t="shared" si="40"/>
        <v>0.13636363636363635</v>
      </c>
      <c r="N81" s="55">
        <f t="shared" si="40"/>
        <v>0.47727272727272729</v>
      </c>
      <c r="O81" s="55">
        <f t="shared" si="40"/>
        <v>4.5454545454545456E-2</v>
      </c>
      <c r="P81" s="55">
        <f t="shared" si="40"/>
        <v>9.0909090909090912E-2</v>
      </c>
      <c r="Q81" s="55">
        <f t="shared" si="40"/>
        <v>0.29545454545454547</v>
      </c>
      <c r="R81" s="55">
        <f t="shared" si="40"/>
        <v>0.43181818181818182</v>
      </c>
      <c r="S81" s="55">
        <f t="shared" si="40"/>
        <v>0.40909090909090912</v>
      </c>
      <c r="T81" s="55">
        <f t="shared" si="40"/>
        <v>9.0909090909090912E-2</v>
      </c>
      <c r="U81" s="55">
        <f t="shared" si="40"/>
        <v>0.38636363636363635</v>
      </c>
      <c r="V81" s="55">
        <f t="shared" si="40"/>
        <v>0.27272727272727271</v>
      </c>
    </row>
    <row r="82" spans="1:22" ht="16" hidden="1">
      <c r="A82" s="44"/>
      <c r="B82" s="213" t="s">
        <v>66</v>
      </c>
      <c r="C82" s="214"/>
      <c r="D82" s="56">
        <f>'7. Weightings'!$C$6</f>
        <v>4.5</v>
      </c>
      <c r="E82" s="54">
        <f t="shared" ref="E82:V82" si="41">SUM(E63,E69,E80)</f>
        <v>0.86363636363636365</v>
      </c>
      <c r="F82" s="54">
        <f t="shared" si="41"/>
        <v>0</v>
      </c>
      <c r="G82" s="54">
        <f t="shared" si="41"/>
        <v>0</v>
      </c>
      <c r="H82" s="54">
        <f t="shared" si="41"/>
        <v>0.45454545454545453</v>
      </c>
      <c r="I82" s="54">
        <f t="shared" si="41"/>
        <v>0.30681818181818182</v>
      </c>
      <c r="J82" s="54">
        <f t="shared" si="41"/>
        <v>0.56818181818181812</v>
      </c>
      <c r="K82" s="54">
        <f t="shared" si="41"/>
        <v>0.27272727272727271</v>
      </c>
      <c r="L82" s="54">
        <f t="shared" si="41"/>
        <v>0.18181818181818182</v>
      </c>
      <c r="M82" s="54">
        <f t="shared" si="41"/>
        <v>0.27272727272727271</v>
      </c>
      <c r="N82" s="54">
        <f t="shared" si="41"/>
        <v>1.0795454545454546</v>
      </c>
      <c r="O82" s="54">
        <f t="shared" si="41"/>
        <v>0.21590909090909091</v>
      </c>
      <c r="P82" s="54">
        <f t="shared" si="41"/>
        <v>0.18181818181818182</v>
      </c>
      <c r="Q82" s="54">
        <f t="shared" si="41"/>
        <v>0.84090909090909094</v>
      </c>
      <c r="R82" s="54">
        <f t="shared" si="41"/>
        <v>1.2386363636363638</v>
      </c>
      <c r="S82" s="54">
        <f t="shared" si="41"/>
        <v>0.81818181818181823</v>
      </c>
      <c r="T82" s="54">
        <f t="shared" si="41"/>
        <v>0.18181818181818182</v>
      </c>
      <c r="U82" s="54">
        <f t="shared" si="41"/>
        <v>0.77272727272727271</v>
      </c>
      <c r="V82" s="54">
        <f t="shared" si="41"/>
        <v>0.79545454545454541</v>
      </c>
    </row>
    <row r="83" spans="1:22" ht="16">
      <c r="A83" s="44"/>
      <c r="B83" s="215" t="s">
        <v>67</v>
      </c>
      <c r="C83" s="216"/>
      <c r="D83" s="217"/>
      <c r="E83" s="57">
        <f t="shared" ref="E83:V83" si="42">E82/$D$82</f>
        <v>0.19191919191919193</v>
      </c>
      <c r="F83" s="57">
        <f t="shared" si="42"/>
        <v>0</v>
      </c>
      <c r="G83" s="57">
        <f t="shared" si="42"/>
        <v>0</v>
      </c>
      <c r="H83" s="57">
        <f t="shared" si="42"/>
        <v>0.10101010101010101</v>
      </c>
      <c r="I83" s="57">
        <f t="shared" si="42"/>
        <v>6.8181818181818177E-2</v>
      </c>
      <c r="J83" s="57">
        <f t="shared" si="42"/>
        <v>0.12626262626262624</v>
      </c>
      <c r="K83" s="57">
        <f t="shared" si="42"/>
        <v>6.0606060606060601E-2</v>
      </c>
      <c r="L83" s="57">
        <f t="shared" si="42"/>
        <v>4.0404040404040407E-2</v>
      </c>
      <c r="M83" s="57">
        <f t="shared" si="42"/>
        <v>6.0606060606060601E-2</v>
      </c>
      <c r="N83" s="57">
        <f t="shared" si="42"/>
        <v>0.23989898989898992</v>
      </c>
      <c r="O83" s="57">
        <f t="shared" si="42"/>
        <v>4.7979797979797983E-2</v>
      </c>
      <c r="P83" s="57">
        <f t="shared" si="42"/>
        <v>4.0404040404040407E-2</v>
      </c>
      <c r="Q83" s="57">
        <f t="shared" si="42"/>
        <v>0.18686868686868688</v>
      </c>
      <c r="R83" s="57">
        <f t="shared" si="42"/>
        <v>0.2752525252525253</v>
      </c>
      <c r="S83" s="57">
        <f t="shared" si="42"/>
        <v>0.18181818181818182</v>
      </c>
      <c r="T83" s="57">
        <f t="shared" si="42"/>
        <v>4.0404040404040407E-2</v>
      </c>
      <c r="U83" s="57">
        <f t="shared" si="42"/>
        <v>0.17171717171717171</v>
      </c>
      <c r="V83" s="57">
        <f t="shared" si="42"/>
        <v>0.17676767676767677</v>
      </c>
    </row>
    <row r="84" spans="1:22" ht="128">
      <c r="A84" s="44" t="s">
        <v>68</v>
      </c>
      <c r="B84" s="58" t="s">
        <v>1274</v>
      </c>
      <c r="C84" s="46" t="s">
        <v>69</v>
      </c>
      <c r="D84" s="46"/>
      <c r="E84" s="46">
        <f>'5. Auto Review | Climate &amp; Envi'!G40</f>
        <v>0.9</v>
      </c>
      <c r="F84" s="46">
        <f>'5. Auto Review | Climate &amp; Envi'!I40</f>
        <v>1</v>
      </c>
      <c r="G84" s="46">
        <f>'5. Auto Review | Climate &amp; Envi'!K40</f>
        <v>1</v>
      </c>
      <c r="H84" s="46">
        <f>'5. Auto Review | Climate &amp; Envi'!M40</f>
        <v>1.1000000000000001</v>
      </c>
      <c r="I84" s="46">
        <f>'5. Auto Review | Climate &amp; Envi'!O40</f>
        <v>1</v>
      </c>
      <c r="J84" s="46">
        <f>'5. Auto Review | Climate &amp; Envi'!Q40</f>
        <v>1</v>
      </c>
      <c r="K84" s="46">
        <f>'5. Auto Review | Climate &amp; Envi'!S40</f>
        <v>1.1000000000000001</v>
      </c>
      <c r="L84" s="46">
        <f>'5. Auto Review | Climate &amp; Envi'!U40</f>
        <v>0.9</v>
      </c>
      <c r="M84" s="46">
        <f>'5. Auto Review | Climate &amp; Envi'!W40</f>
        <v>0.9</v>
      </c>
      <c r="N84" s="46">
        <f>'5. Auto Review | Climate &amp; Envi'!Y40</f>
        <v>1.1000000000000001</v>
      </c>
      <c r="O84" s="46">
        <f>'5. Auto Review | Climate &amp; Envi'!AA40</f>
        <v>1</v>
      </c>
      <c r="P84" s="46">
        <f>'5. Auto Review | Climate &amp; Envi'!AC40</f>
        <v>1.1000000000000001</v>
      </c>
      <c r="Q84" s="46">
        <f>'5. Auto Review | Climate &amp; Envi'!AE40</f>
        <v>0.9</v>
      </c>
      <c r="R84" s="46">
        <f>'5. Auto Review | Climate &amp; Envi'!AG40</f>
        <v>0.9</v>
      </c>
      <c r="S84" s="46">
        <f>'5. Auto Review | Climate &amp; Envi'!AI40</f>
        <v>1.2</v>
      </c>
      <c r="T84" s="46">
        <f>'5. Auto Review | Climate &amp; Envi'!AK40</f>
        <v>0.9</v>
      </c>
      <c r="U84" s="46">
        <f>'5. Auto Review | Climate &amp; Envi'!AM40</f>
        <v>1.1000000000000001</v>
      </c>
      <c r="V84" s="46">
        <f>'5. Auto Review | Climate &amp; Envi'!AO40</f>
        <v>1.1000000000000001</v>
      </c>
    </row>
    <row r="85" spans="1:22">
      <c r="A85" s="59"/>
      <c r="B85" s="59"/>
      <c r="C85" s="59"/>
      <c r="D85" s="59"/>
      <c r="E85" s="59"/>
      <c r="F85" s="59"/>
      <c r="G85" s="59"/>
      <c r="H85" s="59"/>
      <c r="I85" s="59"/>
      <c r="J85" s="59"/>
      <c r="K85" s="59"/>
      <c r="L85" s="59"/>
      <c r="M85" s="59"/>
      <c r="N85" s="59"/>
      <c r="O85" s="59"/>
      <c r="P85" s="59"/>
      <c r="Q85" s="59"/>
      <c r="R85" s="59"/>
      <c r="S85" s="59"/>
      <c r="T85" s="59"/>
      <c r="U85" s="59"/>
      <c r="V85" s="59"/>
    </row>
    <row r="86" spans="1:22" hidden="1">
      <c r="A86" s="59"/>
      <c r="B86" s="213" t="s">
        <v>70</v>
      </c>
      <c r="C86" s="214"/>
      <c r="D86" s="60">
        <f t="shared" ref="D86:V86" si="43">SUM(D21,D40,D59,D82)</f>
        <v>18</v>
      </c>
      <c r="E86" s="54">
        <f t="shared" si="43"/>
        <v>3.4686363636363637</v>
      </c>
      <c r="F86" s="54">
        <f t="shared" si="43"/>
        <v>0</v>
      </c>
      <c r="G86" s="54">
        <f t="shared" si="43"/>
        <v>0</v>
      </c>
      <c r="H86" s="54">
        <f t="shared" si="43"/>
        <v>2.4370454545454545</v>
      </c>
      <c r="I86" s="54">
        <f t="shared" si="43"/>
        <v>0.43181818181818182</v>
      </c>
      <c r="J86" s="54">
        <f t="shared" si="43"/>
        <v>2.418181818181818</v>
      </c>
      <c r="K86" s="54">
        <f t="shared" si="43"/>
        <v>0.89772727272727271</v>
      </c>
      <c r="L86" s="54">
        <f t="shared" si="43"/>
        <v>1.781818181818182</v>
      </c>
      <c r="M86" s="54">
        <f t="shared" si="43"/>
        <v>0.89772727272727271</v>
      </c>
      <c r="N86" s="54">
        <f t="shared" si="43"/>
        <v>4.4820454545454549</v>
      </c>
      <c r="O86" s="54">
        <f t="shared" si="43"/>
        <v>0.84090909090909094</v>
      </c>
      <c r="P86" s="54">
        <f t="shared" si="43"/>
        <v>1.406818181818182</v>
      </c>
      <c r="Q86" s="54">
        <f t="shared" si="43"/>
        <v>2.790909090909091</v>
      </c>
      <c r="R86" s="54">
        <f t="shared" si="43"/>
        <v>2.0011363636363635</v>
      </c>
      <c r="S86" s="54">
        <f t="shared" si="43"/>
        <v>1.0681818181818183</v>
      </c>
      <c r="T86" s="54">
        <f t="shared" si="43"/>
        <v>0.99431818181818188</v>
      </c>
      <c r="U86" s="54">
        <f t="shared" si="43"/>
        <v>3.8977272727272725</v>
      </c>
      <c r="V86" s="54">
        <f t="shared" si="43"/>
        <v>6.2529545454545445</v>
      </c>
    </row>
    <row r="87" spans="1:22" ht="16">
      <c r="A87" s="59"/>
      <c r="B87" s="220" t="s">
        <v>71</v>
      </c>
      <c r="C87" s="221"/>
      <c r="D87" s="214"/>
      <c r="E87" s="61">
        <f t="shared" ref="E87:V87" si="44">E86/$D$86</f>
        <v>0.19270202020202021</v>
      </c>
      <c r="F87" s="61">
        <f t="shared" si="44"/>
        <v>0</v>
      </c>
      <c r="G87" s="61">
        <f t="shared" si="44"/>
        <v>0</v>
      </c>
      <c r="H87" s="61">
        <f t="shared" si="44"/>
        <v>0.13539141414141415</v>
      </c>
      <c r="I87" s="61">
        <f t="shared" si="44"/>
        <v>2.3989898989898992E-2</v>
      </c>
      <c r="J87" s="61">
        <f t="shared" si="44"/>
        <v>0.13434343434343432</v>
      </c>
      <c r="K87" s="61">
        <f t="shared" si="44"/>
        <v>4.9873737373737376E-2</v>
      </c>
      <c r="L87" s="61">
        <f t="shared" si="44"/>
        <v>9.8989898989899003E-2</v>
      </c>
      <c r="M87" s="61">
        <f t="shared" si="44"/>
        <v>4.9873737373737376E-2</v>
      </c>
      <c r="N87" s="61">
        <f t="shared" si="44"/>
        <v>0.24900252525252528</v>
      </c>
      <c r="O87" s="61">
        <f t="shared" si="44"/>
        <v>4.671717171717172E-2</v>
      </c>
      <c r="P87" s="61">
        <f t="shared" si="44"/>
        <v>7.815656565656566E-2</v>
      </c>
      <c r="Q87" s="61">
        <f t="shared" si="44"/>
        <v>0.15505050505050505</v>
      </c>
      <c r="R87" s="61">
        <f t="shared" si="44"/>
        <v>0.11117424242424241</v>
      </c>
      <c r="S87" s="61">
        <f t="shared" si="44"/>
        <v>5.9343434343434351E-2</v>
      </c>
      <c r="T87" s="61">
        <f t="shared" si="44"/>
        <v>5.5239898989898992E-2</v>
      </c>
      <c r="U87" s="61">
        <f t="shared" si="44"/>
        <v>0.21654040404040403</v>
      </c>
      <c r="V87" s="61">
        <f t="shared" si="44"/>
        <v>0.3473863636363636</v>
      </c>
    </row>
    <row r="88" spans="1:22" ht="16">
      <c r="A88" s="59"/>
      <c r="B88" s="220" t="s">
        <v>72</v>
      </c>
      <c r="C88" s="221"/>
      <c r="D88" s="214"/>
      <c r="E88" s="62">
        <f t="shared" ref="E88:V88" si="45">E86*E84</f>
        <v>3.1217727272727274</v>
      </c>
      <c r="F88" s="62">
        <f t="shared" si="45"/>
        <v>0</v>
      </c>
      <c r="G88" s="62">
        <f t="shared" si="45"/>
        <v>0</v>
      </c>
      <c r="H88" s="62">
        <f t="shared" si="45"/>
        <v>2.6807500000000002</v>
      </c>
      <c r="I88" s="62">
        <f t="shared" si="45"/>
        <v>0.43181818181818182</v>
      </c>
      <c r="J88" s="62">
        <f t="shared" si="45"/>
        <v>2.418181818181818</v>
      </c>
      <c r="K88" s="62">
        <f t="shared" si="45"/>
        <v>0.98750000000000004</v>
      </c>
      <c r="L88" s="62">
        <f t="shared" si="45"/>
        <v>1.6036363636363637</v>
      </c>
      <c r="M88" s="62">
        <f t="shared" si="45"/>
        <v>0.80795454545454548</v>
      </c>
      <c r="N88" s="62">
        <f t="shared" si="45"/>
        <v>4.9302500000000009</v>
      </c>
      <c r="O88" s="62">
        <f t="shared" si="45"/>
        <v>0.84090909090909094</v>
      </c>
      <c r="P88" s="62">
        <f t="shared" si="45"/>
        <v>1.5475000000000003</v>
      </c>
      <c r="Q88" s="62">
        <f t="shared" si="45"/>
        <v>2.5118181818181822</v>
      </c>
      <c r="R88" s="62">
        <f t="shared" si="45"/>
        <v>1.8010227272727273</v>
      </c>
      <c r="S88" s="62">
        <f t="shared" si="45"/>
        <v>1.281818181818182</v>
      </c>
      <c r="T88" s="62">
        <f t="shared" si="45"/>
        <v>0.89488636363636376</v>
      </c>
      <c r="U88" s="62">
        <f t="shared" si="45"/>
        <v>4.2874999999999996</v>
      </c>
      <c r="V88" s="62">
        <f t="shared" si="45"/>
        <v>6.8782499999999995</v>
      </c>
    </row>
    <row r="89" spans="1:22" ht="16">
      <c r="A89" s="59"/>
      <c r="B89" s="220" t="s">
        <v>73</v>
      </c>
      <c r="C89" s="221"/>
      <c r="D89" s="214"/>
      <c r="E89" s="61">
        <f t="shared" ref="E89:V89" si="46">E88/$D$86</f>
        <v>0.17343181818181819</v>
      </c>
      <c r="F89" s="61">
        <f t="shared" si="46"/>
        <v>0</v>
      </c>
      <c r="G89" s="61">
        <f t="shared" si="46"/>
        <v>0</v>
      </c>
      <c r="H89" s="61">
        <f t="shared" si="46"/>
        <v>0.14893055555555557</v>
      </c>
      <c r="I89" s="61">
        <f t="shared" si="46"/>
        <v>2.3989898989898992E-2</v>
      </c>
      <c r="J89" s="61">
        <f t="shared" si="46"/>
        <v>0.13434343434343432</v>
      </c>
      <c r="K89" s="61">
        <f t="shared" si="46"/>
        <v>5.486111111111111E-2</v>
      </c>
      <c r="L89" s="61">
        <f t="shared" si="46"/>
        <v>8.9090909090909096E-2</v>
      </c>
      <c r="M89" s="61">
        <f t="shared" si="46"/>
        <v>4.4886363636363641E-2</v>
      </c>
      <c r="N89" s="61">
        <f t="shared" si="46"/>
        <v>0.27390277777777783</v>
      </c>
      <c r="O89" s="61">
        <f t="shared" si="46"/>
        <v>4.671717171717172E-2</v>
      </c>
      <c r="P89" s="61">
        <f t="shared" si="46"/>
        <v>8.5972222222222242E-2</v>
      </c>
      <c r="Q89" s="61">
        <f t="shared" si="46"/>
        <v>0.13954545454545456</v>
      </c>
      <c r="R89" s="61">
        <f t="shared" si="46"/>
        <v>0.10005681818181818</v>
      </c>
      <c r="S89" s="61">
        <f t="shared" si="46"/>
        <v>7.1212121212121227E-2</v>
      </c>
      <c r="T89" s="61">
        <f t="shared" si="46"/>
        <v>4.9715909090909095E-2</v>
      </c>
      <c r="U89" s="61">
        <f t="shared" si="46"/>
        <v>0.23819444444444443</v>
      </c>
      <c r="V89" s="61">
        <f t="shared" si="46"/>
        <v>0.38212499999999999</v>
      </c>
    </row>
    <row r="90" spans="1:22">
      <c r="A90" s="59"/>
      <c r="B90" s="59"/>
      <c r="C90" s="59"/>
      <c r="D90" s="59"/>
      <c r="E90" s="59"/>
      <c r="F90" s="59"/>
      <c r="G90" s="59"/>
      <c r="H90" s="59"/>
      <c r="I90" s="59"/>
      <c r="J90" s="59"/>
      <c r="K90" s="59"/>
      <c r="L90" s="59"/>
      <c r="M90" s="59"/>
      <c r="N90" s="59"/>
      <c r="O90" s="59"/>
      <c r="P90" s="59"/>
      <c r="Q90" s="59"/>
      <c r="R90" s="59"/>
      <c r="S90" s="59"/>
      <c r="T90" s="59"/>
      <c r="U90" s="59"/>
      <c r="V90" s="59"/>
    </row>
    <row r="91" spans="1:22">
      <c r="A91" s="59"/>
      <c r="B91" s="59"/>
      <c r="C91" s="59"/>
      <c r="D91" s="59"/>
      <c r="E91" s="59"/>
      <c r="F91" s="59"/>
      <c r="G91" s="59"/>
      <c r="H91" s="59"/>
      <c r="I91" s="59"/>
      <c r="J91" s="59"/>
      <c r="K91" s="59"/>
      <c r="L91" s="59"/>
      <c r="M91" s="59"/>
      <c r="N91" s="59"/>
      <c r="O91" s="59"/>
      <c r="P91" s="59"/>
      <c r="Q91" s="59"/>
      <c r="R91" s="59"/>
      <c r="S91" s="59"/>
      <c r="T91" s="59"/>
      <c r="U91" s="59"/>
      <c r="V91" s="59"/>
    </row>
    <row r="92" spans="1:22">
      <c r="A92" s="59"/>
      <c r="B92" s="59"/>
      <c r="C92" s="59"/>
      <c r="D92" s="59"/>
      <c r="E92" s="59"/>
      <c r="F92" s="59"/>
      <c r="G92" s="59"/>
      <c r="H92" s="59"/>
      <c r="I92" s="59"/>
      <c r="J92" s="59"/>
      <c r="K92" s="59"/>
      <c r="L92" s="59"/>
      <c r="M92" s="59"/>
      <c r="N92" s="59"/>
      <c r="O92" s="59"/>
      <c r="P92" s="59"/>
      <c r="Q92" s="59"/>
      <c r="R92" s="59"/>
      <c r="S92" s="59"/>
      <c r="T92" s="59"/>
      <c r="U92" s="59"/>
      <c r="V92" s="59"/>
    </row>
    <row r="93" spans="1:22">
      <c r="A93" s="59"/>
      <c r="B93" s="59"/>
      <c r="C93" s="59"/>
      <c r="D93" s="59"/>
      <c r="E93" s="59"/>
      <c r="F93" s="59"/>
      <c r="G93" s="59"/>
      <c r="H93" s="59"/>
      <c r="I93" s="59"/>
      <c r="J93" s="59"/>
      <c r="K93" s="59"/>
      <c r="L93" s="59"/>
      <c r="M93" s="59"/>
      <c r="N93" s="59"/>
      <c r="O93" s="59"/>
      <c r="P93" s="59"/>
      <c r="Q93" s="59"/>
      <c r="R93" s="59"/>
      <c r="S93" s="59"/>
      <c r="T93" s="59"/>
      <c r="U93" s="59"/>
      <c r="V93" s="59"/>
    </row>
    <row r="94" spans="1:22">
      <c r="A94" s="59"/>
      <c r="B94" s="59"/>
      <c r="C94" s="59"/>
      <c r="D94" s="59"/>
      <c r="E94" s="59"/>
      <c r="F94" s="59"/>
      <c r="G94" s="59"/>
      <c r="H94" s="59"/>
      <c r="I94" s="59"/>
      <c r="J94" s="59"/>
      <c r="K94" s="59"/>
      <c r="L94" s="59"/>
      <c r="M94" s="59"/>
      <c r="N94" s="59"/>
      <c r="O94" s="59"/>
      <c r="P94" s="59"/>
      <c r="Q94" s="59"/>
      <c r="R94" s="59"/>
      <c r="S94" s="59"/>
      <c r="T94" s="59"/>
      <c r="U94" s="59"/>
      <c r="V94" s="59"/>
    </row>
    <row r="95" spans="1:22">
      <c r="A95" s="59"/>
      <c r="B95" s="59"/>
      <c r="C95" s="59"/>
      <c r="D95" s="59"/>
      <c r="E95" s="59"/>
      <c r="F95" s="59"/>
      <c r="G95" s="59"/>
      <c r="H95" s="59"/>
      <c r="I95" s="59"/>
      <c r="J95" s="59"/>
      <c r="K95" s="59"/>
      <c r="L95" s="59"/>
      <c r="M95" s="59"/>
      <c r="N95" s="59"/>
      <c r="O95" s="59"/>
      <c r="P95" s="59"/>
      <c r="Q95" s="59"/>
      <c r="R95" s="59"/>
      <c r="S95" s="59"/>
      <c r="T95" s="59"/>
      <c r="U95" s="59"/>
      <c r="V95" s="59"/>
    </row>
    <row r="96" spans="1:22">
      <c r="A96" s="59"/>
      <c r="B96" s="59"/>
      <c r="C96" s="59"/>
      <c r="D96" s="59"/>
      <c r="E96" s="59"/>
      <c r="F96" s="59"/>
      <c r="G96" s="59"/>
      <c r="H96" s="59"/>
      <c r="I96" s="59"/>
      <c r="J96" s="59"/>
      <c r="K96" s="59"/>
      <c r="L96" s="59"/>
      <c r="M96" s="59"/>
      <c r="N96" s="59"/>
      <c r="O96" s="59"/>
      <c r="P96" s="59"/>
      <c r="Q96" s="59"/>
      <c r="R96" s="59"/>
      <c r="S96" s="59"/>
      <c r="T96" s="59"/>
      <c r="U96" s="59"/>
      <c r="V96" s="59"/>
    </row>
    <row r="97" spans="1:22">
      <c r="A97" s="59"/>
      <c r="B97" s="59"/>
      <c r="C97" s="59"/>
      <c r="D97" s="59"/>
      <c r="E97" s="59"/>
      <c r="F97" s="59"/>
      <c r="G97" s="59"/>
      <c r="H97" s="59"/>
      <c r="I97" s="59"/>
      <c r="J97" s="59"/>
      <c r="K97" s="59"/>
      <c r="L97" s="59"/>
      <c r="M97" s="59"/>
      <c r="N97" s="59"/>
      <c r="O97" s="59"/>
      <c r="P97" s="59"/>
      <c r="Q97" s="59"/>
      <c r="R97" s="59"/>
      <c r="S97" s="59"/>
      <c r="T97" s="59"/>
      <c r="U97" s="59"/>
      <c r="V97" s="59"/>
    </row>
    <row r="98" spans="1:22">
      <c r="A98" s="59"/>
      <c r="B98" s="59"/>
      <c r="C98" s="59"/>
      <c r="D98" s="59"/>
      <c r="E98" s="59"/>
      <c r="F98" s="59"/>
      <c r="G98" s="59"/>
      <c r="H98" s="59"/>
      <c r="I98" s="59"/>
      <c r="J98" s="59"/>
      <c r="K98" s="59"/>
      <c r="L98" s="59"/>
      <c r="M98" s="59"/>
      <c r="N98" s="59"/>
      <c r="O98" s="59"/>
      <c r="P98" s="59"/>
      <c r="Q98" s="59"/>
      <c r="R98" s="59"/>
      <c r="S98" s="59"/>
      <c r="T98" s="59"/>
      <c r="U98" s="59"/>
      <c r="V98" s="59"/>
    </row>
    <row r="99" spans="1:22">
      <c r="A99" s="59"/>
      <c r="B99" s="59"/>
      <c r="C99" s="59"/>
      <c r="D99" s="59"/>
      <c r="E99" s="59"/>
      <c r="F99" s="59"/>
      <c r="G99" s="59"/>
      <c r="H99" s="59"/>
      <c r="I99" s="59"/>
      <c r="J99" s="59"/>
      <c r="K99" s="59"/>
      <c r="L99" s="59"/>
      <c r="M99" s="59"/>
      <c r="N99" s="59"/>
      <c r="O99" s="59"/>
      <c r="P99" s="59"/>
      <c r="Q99" s="59"/>
      <c r="R99" s="59"/>
      <c r="S99" s="59"/>
      <c r="T99" s="59"/>
      <c r="U99" s="59"/>
      <c r="V99" s="59"/>
    </row>
    <row r="100" spans="1:22">
      <c r="A100" s="59"/>
      <c r="B100" s="59"/>
      <c r="C100" s="59"/>
      <c r="D100" s="59"/>
      <c r="E100" s="59"/>
      <c r="F100" s="59"/>
      <c r="G100" s="59"/>
      <c r="H100" s="59"/>
      <c r="I100" s="59"/>
      <c r="J100" s="59"/>
      <c r="K100" s="59"/>
      <c r="L100" s="59"/>
      <c r="M100" s="59"/>
      <c r="N100" s="59"/>
      <c r="O100" s="59"/>
      <c r="P100" s="59"/>
      <c r="Q100" s="59"/>
      <c r="R100" s="59"/>
      <c r="S100" s="59"/>
      <c r="T100" s="59"/>
      <c r="U100" s="59"/>
      <c r="V100" s="59"/>
    </row>
    <row r="101" spans="1:22">
      <c r="A101" s="59"/>
      <c r="B101" s="59"/>
      <c r="C101" s="59"/>
      <c r="D101" s="59"/>
      <c r="E101" s="59"/>
      <c r="F101" s="59"/>
      <c r="G101" s="59"/>
      <c r="H101" s="59"/>
      <c r="I101" s="59"/>
      <c r="J101" s="59"/>
      <c r="K101" s="59"/>
      <c r="L101" s="59"/>
      <c r="M101" s="59"/>
      <c r="N101" s="59"/>
      <c r="O101" s="59"/>
      <c r="P101" s="59"/>
      <c r="Q101" s="59"/>
      <c r="R101" s="59"/>
      <c r="S101" s="59"/>
      <c r="T101" s="59"/>
      <c r="U101" s="59"/>
      <c r="V101" s="59"/>
    </row>
    <row r="102" spans="1:22">
      <c r="A102" s="59"/>
      <c r="B102" s="59"/>
      <c r="C102" s="59"/>
      <c r="D102" s="59"/>
      <c r="E102" s="59"/>
      <c r="F102" s="59"/>
      <c r="G102" s="59"/>
      <c r="H102" s="59"/>
      <c r="I102" s="59"/>
      <c r="J102" s="59"/>
      <c r="K102" s="59"/>
      <c r="L102" s="59"/>
      <c r="M102" s="59"/>
      <c r="N102" s="59"/>
      <c r="O102" s="59"/>
      <c r="P102" s="59"/>
      <c r="Q102" s="59"/>
      <c r="R102" s="59"/>
      <c r="S102" s="59"/>
      <c r="T102" s="59"/>
      <c r="U102" s="59"/>
      <c r="V102" s="59"/>
    </row>
    <row r="103" spans="1:22">
      <c r="A103" s="59"/>
      <c r="B103" s="59"/>
      <c r="C103" s="59"/>
      <c r="D103" s="59"/>
      <c r="E103" s="59"/>
      <c r="F103" s="59"/>
      <c r="G103" s="59"/>
      <c r="H103" s="59"/>
      <c r="I103" s="59"/>
      <c r="J103" s="59"/>
      <c r="K103" s="59"/>
      <c r="L103" s="59"/>
      <c r="M103" s="59"/>
      <c r="N103" s="59"/>
      <c r="O103" s="59"/>
      <c r="P103" s="59"/>
      <c r="Q103" s="59"/>
      <c r="R103" s="59"/>
      <c r="S103" s="59"/>
      <c r="T103" s="59"/>
      <c r="U103" s="59"/>
      <c r="V103" s="59"/>
    </row>
    <row r="104" spans="1:22">
      <c r="A104" s="59"/>
      <c r="B104" s="59"/>
      <c r="C104" s="59"/>
      <c r="D104" s="59"/>
      <c r="E104" s="59"/>
      <c r="F104" s="59"/>
      <c r="G104" s="59"/>
      <c r="H104" s="59"/>
      <c r="I104" s="59"/>
      <c r="J104" s="59"/>
      <c r="K104" s="59"/>
      <c r="L104" s="59"/>
      <c r="M104" s="59"/>
      <c r="N104" s="59"/>
      <c r="O104" s="59"/>
      <c r="P104" s="59"/>
      <c r="Q104" s="59"/>
      <c r="R104" s="59"/>
      <c r="S104" s="59"/>
      <c r="T104" s="59"/>
      <c r="U104" s="59"/>
      <c r="V104" s="59"/>
    </row>
    <row r="105" spans="1:22">
      <c r="A105" s="59"/>
      <c r="B105" s="59"/>
      <c r="C105" s="59"/>
      <c r="D105" s="59"/>
      <c r="E105" s="59"/>
      <c r="F105" s="59"/>
      <c r="G105" s="59"/>
      <c r="H105" s="59"/>
      <c r="I105" s="59"/>
      <c r="J105" s="59"/>
      <c r="K105" s="59"/>
      <c r="L105" s="59"/>
      <c r="M105" s="59"/>
      <c r="N105" s="59"/>
      <c r="O105" s="59"/>
      <c r="P105" s="59"/>
      <c r="Q105" s="59"/>
      <c r="R105" s="59"/>
      <c r="S105" s="59"/>
      <c r="T105" s="59"/>
      <c r="U105" s="59"/>
      <c r="V105" s="59"/>
    </row>
    <row r="106" spans="1:22">
      <c r="A106" s="59"/>
      <c r="B106" s="59"/>
      <c r="C106" s="59"/>
      <c r="D106" s="59"/>
      <c r="E106" s="59"/>
      <c r="F106" s="59"/>
      <c r="G106" s="59"/>
      <c r="H106" s="59"/>
      <c r="I106" s="59"/>
      <c r="J106" s="59"/>
      <c r="K106" s="59"/>
      <c r="L106" s="59"/>
      <c r="M106" s="59"/>
      <c r="N106" s="59"/>
      <c r="O106" s="59"/>
      <c r="P106" s="59"/>
      <c r="Q106" s="59"/>
      <c r="R106" s="59"/>
      <c r="S106" s="59"/>
      <c r="T106" s="59"/>
      <c r="U106" s="59"/>
      <c r="V106" s="59"/>
    </row>
    <row r="107" spans="1:22">
      <c r="A107" s="59"/>
      <c r="B107" s="59"/>
      <c r="C107" s="59"/>
      <c r="D107" s="59"/>
      <c r="E107" s="59"/>
      <c r="F107" s="59"/>
      <c r="G107" s="59"/>
      <c r="H107" s="59"/>
      <c r="I107" s="59"/>
      <c r="J107" s="59"/>
      <c r="K107" s="59"/>
      <c r="L107" s="59"/>
      <c r="M107" s="59"/>
      <c r="N107" s="59"/>
      <c r="O107" s="59"/>
      <c r="P107" s="59"/>
      <c r="Q107" s="59"/>
      <c r="R107" s="59"/>
      <c r="S107" s="59"/>
      <c r="T107" s="59"/>
      <c r="U107" s="59"/>
      <c r="V107" s="59"/>
    </row>
    <row r="108" spans="1:22">
      <c r="A108" s="59"/>
      <c r="B108" s="59"/>
      <c r="C108" s="59"/>
      <c r="D108" s="59"/>
      <c r="E108" s="59"/>
      <c r="F108" s="59"/>
      <c r="G108" s="59"/>
      <c r="H108" s="59"/>
      <c r="I108" s="59"/>
      <c r="J108" s="59"/>
      <c r="K108" s="59"/>
      <c r="L108" s="59"/>
      <c r="M108" s="59"/>
      <c r="N108" s="59"/>
      <c r="O108" s="59"/>
      <c r="P108" s="59"/>
      <c r="Q108" s="59"/>
      <c r="R108" s="59"/>
      <c r="S108" s="59"/>
      <c r="T108" s="59"/>
      <c r="U108" s="59"/>
      <c r="V108" s="59"/>
    </row>
    <row r="109" spans="1:22">
      <c r="A109" s="59"/>
      <c r="B109" s="59"/>
      <c r="C109" s="59"/>
      <c r="D109" s="59"/>
      <c r="E109" s="59"/>
      <c r="F109" s="59"/>
      <c r="G109" s="59"/>
      <c r="H109" s="59"/>
      <c r="I109" s="59"/>
      <c r="J109" s="59"/>
      <c r="K109" s="59"/>
      <c r="L109" s="59"/>
      <c r="M109" s="59"/>
      <c r="N109" s="59"/>
      <c r="O109" s="59"/>
      <c r="P109" s="59"/>
      <c r="Q109" s="59"/>
      <c r="R109" s="59"/>
      <c r="S109" s="59"/>
      <c r="T109" s="59"/>
      <c r="U109" s="59"/>
      <c r="V109" s="59"/>
    </row>
    <row r="110" spans="1:22">
      <c r="A110" s="59"/>
      <c r="B110" s="59"/>
      <c r="C110" s="59"/>
      <c r="D110" s="59"/>
      <c r="E110" s="59"/>
      <c r="F110" s="59"/>
      <c r="G110" s="59"/>
      <c r="H110" s="59"/>
      <c r="I110" s="59"/>
      <c r="J110" s="59"/>
      <c r="K110" s="59"/>
      <c r="L110" s="59"/>
      <c r="M110" s="59"/>
      <c r="N110" s="59"/>
      <c r="O110" s="59"/>
      <c r="P110" s="59"/>
      <c r="Q110" s="59"/>
      <c r="R110" s="59"/>
      <c r="S110" s="59"/>
      <c r="T110" s="59"/>
      <c r="U110" s="59"/>
      <c r="V110" s="59"/>
    </row>
    <row r="111" spans="1:22">
      <c r="A111" s="59"/>
      <c r="B111" s="59"/>
      <c r="C111" s="59"/>
      <c r="D111" s="59"/>
      <c r="E111" s="59"/>
      <c r="F111" s="59"/>
      <c r="G111" s="59"/>
      <c r="H111" s="59"/>
      <c r="I111" s="59"/>
      <c r="J111" s="59"/>
      <c r="K111" s="59"/>
      <c r="L111" s="59"/>
      <c r="M111" s="59"/>
      <c r="N111" s="59"/>
      <c r="O111" s="59"/>
      <c r="P111" s="59"/>
      <c r="Q111" s="59"/>
      <c r="R111" s="59"/>
      <c r="S111" s="59"/>
      <c r="T111" s="59"/>
      <c r="U111" s="59"/>
      <c r="V111" s="59"/>
    </row>
    <row r="112" spans="1:22">
      <c r="A112" s="59"/>
      <c r="B112" s="59"/>
      <c r="C112" s="59"/>
      <c r="D112" s="59"/>
      <c r="E112" s="59"/>
      <c r="F112" s="59"/>
      <c r="G112" s="59"/>
      <c r="H112" s="59"/>
      <c r="I112" s="59"/>
      <c r="J112" s="59"/>
      <c r="K112" s="59"/>
      <c r="L112" s="59"/>
      <c r="M112" s="59"/>
      <c r="N112" s="59"/>
      <c r="O112" s="59"/>
      <c r="P112" s="59"/>
      <c r="Q112" s="59"/>
      <c r="R112" s="59"/>
      <c r="S112" s="59"/>
      <c r="T112" s="59"/>
      <c r="U112" s="59"/>
      <c r="V112" s="59"/>
    </row>
    <row r="113" spans="1:22">
      <c r="A113" s="59"/>
      <c r="B113" s="59"/>
      <c r="C113" s="59"/>
      <c r="D113" s="59"/>
      <c r="E113" s="59"/>
      <c r="F113" s="59"/>
      <c r="G113" s="59"/>
      <c r="H113" s="59"/>
      <c r="I113" s="59"/>
      <c r="J113" s="59"/>
      <c r="K113" s="59"/>
      <c r="L113" s="59"/>
      <c r="M113" s="59"/>
      <c r="N113" s="59"/>
      <c r="O113" s="59"/>
      <c r="P113" s="59"/>
      <c r="Q113" s="59"/>
      <c r="R113" s="59"/>
      <c r="S113" s="59"/>
      <c r="T113" s="59"/>
      <c r="U113" s="59"/>
      <c r="V113" s="59"/>
    </row>
    <row r="114" spans="1:22">
      <c r="A114" s="59"/>
      <c r="B114" s="59"/>
      <c r="C114" s="59"/>
      <c r="D114" s="59"/>
      <c r="E114" s="59"/>
      <c r="F114" s="59"/>
      <c r="G114" s="59"/>
      <c r="H114" s="59"/>
      <c r="I114" s="59"/>
      <c r="J114" s="59"/>
      <c r="K114" s="59"/>
      <c r="L114" s="59"/>
      <c r="M114" s="59"/>
      <c r="N114" s="59"/>
      <c r="O114" s="59"/>
      <c r="P114" s="59"/>
      <c r="Q114" s="59"/>
      <c r="R114" s="59"/>
      <c r="S114" s="59"/>
      <c r="T114" s="59"/>
      <c r="U114" s="59"/>
      <c r="V114" s="59"/>
    </row>
    <row r="115" spans="1:22">
      <c r="A115" s="59"/>
      <c r="B115" s="59"/>
      <c r="C115" s="59"/>
      <c r="D115" s="59"/>
      <c r="E115" s="59"/>
      <c r="F115" s="59"/>
      <c r="G115" s="59"/>
      <c r="H115" s="59"/>
      <c r="I115" s="59"/>
      <c r="J115" s="59"/>
      <c r="K115" s="59"/>
      <c r="L115" s="59"/>
      <c r="M115" s="59"/>
      <c r="N115" s="59"/>
      <c r="O115" s="59"/>
      <c r="P115" s="59"/>
      <c r="Q115" s="59"/>
      <c r="R115" s="59"/>
      <c r="S115" s="59"/>
      <c r="T115" s="59"/>
      <c r="U115" s="59"/>
      <c r="V115" s="59"/>
    </row>
    <row r="116" spans="1:22">
      <c r="A116" s="59"/>
      <c r="B116" s="59"/>
      <c r="C116" s="59"/>
      <c r="D116" s="59"/>
      <c r="E116" s="59"/>
      <c r="F116" s="59"/>
      <c r="G116" s="59"/>
      <c r="H116" s="59"/>
      <c r="I116" s="59"/>
      <c r="J116" s="59"/>
      <c r="K116" s="59"/>
      <c r="L116" s="59"/>
      <c r="M116" s="59"/>
      <c r="N116" s="59"/>
      <c r="O116" s="59"/>
      <c r="P116" s="59"/>
      <c r="Q116" s="59"/>
      <c r="R116" s="59"/>
      <c r="S116" s="59"/>
      <c r="T116" s="59"/>
      <c r="U116" s="59"/>
      <c r="V116" s="59"/>
    </row>
    <row r="117" spans="1:22">
      <c r="A117" s="59"/>
      <c r="B117" s="59"/>
      <c r="C117" s="59"/>
      <c r="D117" s="59"/>
      <c r="E117" s="59"/>
      <c r="F117" s="59"/>
      <c r="G117" s="59"/>
      <c r="H117" s="59"/>
      <c r="I117" s="59"/>
      <c r="J117" s="59"/>
      <c r="K117" s="59"/>
      <c r="L117" s="59"/>
      <c r="M117" s="59"/>
      <c r="N117" s="59"/>
      <c r="O117" s="59"/>
      <c r="P117" s="59"/>
      <c r="Q117" s="59"/>
      <c r="R117" s="59"/>
      <c r="S117" s="59"/>
      <c r="T117" s="59"/>
      <c r="U117" s="59"/>
      <c r="V117" s="59"/>
    </row>
    <row r="118" spans="1:22">
      <c r="A118" s="59"/>
      <c r="B118" s="59"/>
      <c r="C118" s="59"/>
      <c r="D118" s="59"/>
      <c r="E118" s="59"/>
      <c r="F118" s="59"/>
      <c r="G118" s="59"/>
      <c r="H118" s="59"/>
      <c r="I118" s="59"/>
      <c r="J118" s="59"/>
      <c r="K118" s="59"/>
      <c r="L118" s="59"/>
      <c r="M118" s="59"/>
      <c r="N118" s="59"/>
      <c r="O118" s="59"/>
      <c r="P118" s="59"/>
      <c r="Q118" s="59"/>
      <c r="R118" s="59"/>
      <c r="S118" s="59"/>
      <c r="T118" s="59"/>
      <c r="U118" s="59"/>
      <c r="V118" s="59"/>
    </row>
    <row r="119" spans="1:22">
      <c r="A119" s="59"/>
      <c r="B119" s="59"/>
      <c r="C119" s="59"/>
      <c r="D119" s="59"/>
      <c r="E119" s="59"/>
      <c r="F119" s="59"/>
      <c r="G119" s="59"/>
      <c r="H119" s="59"/>
      <c r="I119" s="59"/>
      <c r="J119" s="59"/>
      <c r="K119" s="59"/>
      <c r="L119" s="59"/>
      <c r="M119" s="59"/>
      <c r="N119" s="59"/>
      <c r="O119" s="59"/>
      <c r="P119" s="59"/>
      <c r="Q119" s="59"/>
      <c r="R119" s="59"/>
      <c r="S119" s="59"/>
      <c r="T119" s="59"/>
      <c r="U119" s="59"/>
      <c r="V119" s="59"/>
    </row>
    <row r="120" spans="1:22">
      <c r="A120" s="59"/>
      <c r="B120" s="59"/>
      <c r="C120" s="59"/>
      <c r="D120" s="59"/>
      <c r="E120" s="59"/>
      <c r="F120" s="59"/>
      <c r="G120" s="59"/>
      <c r="H120" s="59"/>
      <c r="I120" s="59"/>
      <c r="J120" s="59"/>
      <c r="K120" s="59"/>
      <c r="L120" s="59"/>
      <c r="M120" s="59"/>
      <c r="N120" s="59"/>
      <c r="O120" s="59"/>
      <c r="P120" s="59"/>
      <c r="Q120" s="59"/>
      <c r="R120" s="59"/>
      <c r="S120" s="59"/>
      <c r="T120" s="59"/>
      <c r="U120" s="59"/>
      <c r="V120" s="59"/>
    </row>
    <row r="121" spans="1:22">
      <c r="A121" s="59"/>
      <c r="B121" s="59"/>
      <c r="C121" s="59"/>
      <c r="D121" s="59"/>
      <c r="E121" s="59"/>
      <c r="F121" s="59"/>
      <c r="G121" s="59"/>
      <c r="H121" s="59"/>
      <c r="I121" s="59"/>
      <c r="J121" s="59"/>
      <c r="K121" s="59"/>
      <c r="L121" s="59"/>
      <c r="M121" s="59"/>
      <c r="N121" s="59"/>
      <c r="O121" s="59"/>
      <c r="P121" s="59"/>
      <c r="Q121" s="59"/>
      <c r="R121" s="59"/>
      <c r="S121" s="59"/>
      <c r="T121" s="59"/>
      <c r="U121" s="59"/>
      <c r="V121" s="59"/>
    </row>
    <row r="122" spans="1:22">
      <c r="A122" s="59"/>
      <c r="B122" s="59"/>
      <c r="C122" s="59"/>
      <c r="D122" s="59"/>
      <c r="E122" s="59"/>
      <c r="F122" s="59"/>
      <c r="G122" s="59"/>
      <c r="H122" s="59"/>
      <c r="I122" s="59"/>
      <c r="J122" s="59"/>
      <c r="K122" s="59"/>
      <c r="L122" s="59"/>
      <c r="M122" s="59"/>
      <c r="N122" s="59"/>
      <c r="O122" s="59"/>
      <c r="P122" s="59"/>
      <c r="Q122" s="59"/>
      <c r="R122" s="59"/>
      <c r="S122" s="59"/>
      <c r="T122" s="59"/>
      <c r="U122" s="59"/>
      <c r="V122" s="59"/>
    </row>
    <row r="123" spans="1:22">
      <c r="A123" s="59"/>
      <c r="B123" s="59"/>
      <c r="C123" s="59"/>
      <c r="D123" s="59"/>
      <c r="E123" s="59"/>
      <c r="F123" s="59"/>
      <c r="G123" s="59"/>
      <c r="H123" s="59"/>
      <c r="I123" s="59"/>
      <c r="J123" s="59"/>
      <c r="K123" s="59"/>
      <c r="L123" s="59"/>
      <c r="M123" s="59"/>
      <c r="N123" s="59"/>
      <c r="O123" s="59"/>
      <c r="P123" s="59"/>
      <c r="Q123" s="59"/>
      <c r="R123" s="59"/>
      <c r="S123" s="59"/>
      <c r="T123" s="59"/>
      <c r="U123" s="59"/>
      <c r="V123" s="59"/>
    </row>
    <row r="124" spans="1:22">
      <c r="A124" s="59"/>
      <c r="B124" s="59"/>
      <c r="C124" s="59"/>
      <c r="D124" s="59"/>
      <c r="E124" s="59"/>
      <c r="F124" s="59"/>
      <c r="G124" s="59"/>
      <c r="H124" s="59"/>
      <c r="I124" s="59"/>
      <c r="J124" s="59"/>
      <c r="K124" s="59"/>
      <c r="L124" s="59"/>
      <c r="M124" s="59"/>
      <c r="N124" s="59"/>
      <c r="O124" s="59"/>
      <c r="P124" s="59"/>
      <c r="Q124" s="59"/>
      <c r="R124" s="59"/>
      <c r="S124" s="59"/>
      <c r="T124" s="59"/>
      <c r="U124" s="59"/>
      <c r="V124" s="59"/>
    </row>
    <row r="125" spans="1:22">
      <c r="A125" s="59"/>
      <c r="B125" s="59"/>
      <c r="C125" s="59"/>
      <c r="D125" s="59"/>
      <c r="E125" s="59"/>
      <c r="F125" s="59"/>
      <c r="G125" s="59"/>
      <c r="H125" s="59"/>
      <c r="I125" s="59"/>
      <c r="J125" s="59"/>
      <c r="K125" s="59"/>
      <c r="L125" s="59"/>
      <c r="M125" s="59"/>
      <c r="N125" s="59"/>
      <c r="O125" s="59"/>
      <c r="P125" s="59"/>
      <c r="Q125" s="59"/>
      <c r="R125" s="59"/>
      <c r="S125" s="59"/>
      <c r="T125" s="59"/>
      <c r="U125" s="59"/>
      <c r="V125" s="59"/>
    </row>
    <row r="126" spans="1:22">
      <c r="A126" s="59"/>
      <c r="B126" s="59"/>
      <c r="C126" s="59"/>
      <c r="D126" s="59"/>
      <c r="E126" s="59"/>
      <c r="F126" s="59"/>
      <c r="G126" s="59"/>
      <c r="H126" s="59"/>
      <c r="I126" s="59"/>
      <c r="J126" s="59"/>
      <c r="K126" s="59"/>
      <c r="L126" s="59"/>
      <c r="M126" s="59"/>
      <c r="N126" s="59"/>
      <c r="O126" s="59"/>
      <c r="P126" s="59"/>
      <c r="Q126" s="59"/>
      <c r="R126" s="59"/>
      <c r="S126" s="59"/>
      <c r="T126" s="59"/>
      <c r="U126" s="59"/>
      <c r="V126" s="59"/>
    </row>
    <row r="127" spans="1:22">
      <c r="A127" s="59"/>
      <c r="B127" s="59"/>
      <c r="C127" s="59"/>
      <c r="D127" s="59"/>
      <c r="E127" s="59"/>
      <c r="F127" s="59"/>
      <c r="G127" s="59"/>
      <c r="H127" s="59"/>
      <c r="I127" s="59"/>
      <c r="J127" s="59"/>
      <c r="K127" s="59"/>
      <c r="L127" s="59"/>
      <c r="M127" s="59"/>
      <c r="N127" s="59"/>
      <c r="O127" s="59"/>
      <c r="P127" s="59"/>
      <c r="Q127" s="59"/>
      <c r="R127" s="59"/>
      <c r="S127" s="59"/>
      <c r="T127" s="59"/>
      <c r="U127" s="59"/>
      <c r="V127" s="59"/>
    </row>
    <row r="128" spans="1:22">
      <c r="A128" s="59"/>
      <c r="B128" s="59"/>
      <c r="C128" s="59"/>
      <c r="D128" s="59"/>
      <c r="E128" s="59"/>
      <c r="F128" s="59"/>
      <c r="G128" s="59"/>
      <c r="H128" s="59"/>
      <c r="I128" s="59"/>
      <c r="J128" s="59"/>
      <c r="K128" s="59"/>
      <c r="L128" s="59"/>
      <c r="M128" s="59"/>
      <c r="N128" s="59"/>
      <c r="O128" s="59"/>
      <c r="P128" s="59"/>
      <c r="Q128" s="59"/>
      <c r="R128" s="59"/>
      <c r="S128" s="59"/>
      <c r="T128" s="59"/>
      <c r="U128" s="59"/>
      <c r="V128" s="59"/>
    </row>
    <row r="129" spans="1:22">
      <c r="A129" s="59"/>
      <c r="B129" s="59"/>
      <c r="C129" s="59"/>
      <c r="D129" s="59"/>
      <c r="E129" s="59"/>
      <c r="F129" s="59"/>
      <c r="G129" s="59"/>
      <c r="H129" s="59"/>
      <c r="I129" s="59"/>
      <c r="J129" s="59"/>
      <c r="K129" s="59"/>
      <c r="L129" s="59"/>
      <c r="M129" s="59"/>
      <c r="N129" s="59"/>
      <c r="O129" s="59"/>
      <c r="P129" s="59"/>
      <c r="Q129" s="59"/>
      <c r="R129" s="59"/>
      <c r="S129" s="59"/>
      <c r="T129" s="59"/>
      <c r="U129" s="59"/>
      <c r="V129" s="59"/>
    </row>
    <row r="130" spans="1:22">
      <c r="A130" s="59"/>
      <c r="B130" s="59"/>
      <c r="C130" s="59"/>
      <c r="D130" s="59"/>
      <c r="E130" s="59"/>
      <c r="F130" s="59"/>
      <c r="G130" s="59"/>
      <c r="H130" s="59"/>
      <c r="I130" s="59"/>
      <c r="J130" s="59"/>
      <c r="K130" s="59"/>
      <c r="L130" s="59"/>
      <c r="M130" s="59"/>
      <c r="N130" s="59"/>
      <c r="O130" s="59"/>
      <c r="P130" s="59"/>
      <c r="Q130" s="59"/>
      <c r="R130" s="59"/>
      <c r="S130" s="59"/>
      <c r="T130" s="59"/>
      <c r="U130" s="59"/>
      <c r="V130" s="59"/>
    </row>
    <row r="131" spans="1:22">
      <c r="A131" s="59"/>
      <c r="B131" s="59"/>
      <c r="C131" s="59"/>
      <c r="D131" s="59"/>
      <c r="E131" s="59"/>
      <c r="F131" s="59"/>
      <c r="G131" s="59"/>
      <c r="H131" s="59"/>
      <c r="I131" s="59"/>
      <c r="J131" s="59"/>
      <c r="K131" s="59"/>
      <c r="L131" s="59"/>
      <c r="M131" s="59"/>
      <c r="N131" s="59"/>
      <c r="O131" s="59"/>
      <c r="P131" s="59"/>
      <c r="Q131" s="59"/>
      <c r="R131" s="59"/>
      <c r="S131" s="59"/>
      <c r="T131" s="59"/>
      <c r="U131" s="59"/>
      <c r="V131" s="59"/>
    </row>
    <row r="132" spans="1:22">
      <c r="A132" s="59"/>
      <c r="B132" s="59"/>
      <c r="C132" s="59"/>
      <c r="D132" s="59"/>
      <c r="E132" s="59"/>
      <c r="F132" s="59"/>
      <c r="G132" s="59"/>
      <c r="H132" s="59"/>
      <c r="I132" s="59"/>
      <c r="J132" s="59"/>
      <c r="K132" s="59"/>
      <c r="L132" s="59"/>
      <c r="M132" s="59"/>
      <c r="N132" s="59"/>
      <c r="O132" s="59"/>
      <c r="P132" s="59"/>
      <c r="Q132" s="59"/>
      <c r="R132" s="59"/>
      <c r="S132" s="59"/>
      <c r="T132" s="59"/>
      <c r="U132" s="59"/>
      <c r="V132" s="59"/>
    </row>
    <row r="133" spans="1:22">
      <c r="A133" s="59"/>
      <c r="B133" s="59"/>
      <c r="C133" s="59"/>
      <c r="D133" s="59"/>
      <c r="E133" s="59"/>
      <c r="F133" s="59"/>
      <c r="G133" s="59"/>
      <c r="H133" s="59"/>
      <c r="I133" s="59"/>
      <c r="J133" s="59"/>
      <c r="K133" s="59"/>
      <c r="L133" s="59"/>
      <c r="M133" s="59"/>
      <c r="N133" s="59"/>
      <c r="O133" s="59"/>
      <c r="P133" s="59"/>
      <c r="Q133" s="59"/>
      <c r="R133" s="59"/>
      <c r="S133" s="59"/>
      <c r="T133" s="59"/>
      <c r="U133" s="59"/>
      <c r="V133" s="59"/>
    </row>
    <row r="134" spans="1:22">
      <c r="A134" s="59"/>
      <c r="B134" s="59"/>
      <c r="C134" s="59"/>
      <c r="D134" s="59"/>
      <c r="E134" s="59"/>
      <c r="F134" s="59"/>
      <c r="G134" s="59"/>
      <c r="H134" s="59"/>
      <c r="I134" s="59"/>
      <c r="J134" s="59"/>
      <c r="K134" s="59"/>
      <c r="L134" s="59"/>
      <c r="M134" s="59"/>
      <c r="N134" s="59"/>
      <c r="O134" s="59"/>
      <c r="P134" s="59"/>
      <c r="Q134" s="59"/>
      <c r="R134" s="59"/>
      <c r="S134" s="59"/>
      <c r="T134" s="59"/>
      <c r="U134" s="59"/>
      <c r="V134" s="59"/>
    </row>
    <row r="135" spans="1:22">
      <c r="A135" s="59"/>
      <c r="B135" s="59"/>
      <c r="C135" s="59"/>
      <c r="D135" s="59"/>
      <c r="E135" s="59"/>
      <c r="F135" s="59"/>
      <c r="G135" s="59"/>
      <c r="H135" s="59"/>
      <c r="I135" s="59"/>
      <c r="J135" s="59"/>
      <c r="K135" s="59"/>
      <c r="L135" s="59"/>
      <c r="M135" s="59"/>
      <c r="N135" s="59"/>
      <c r="O135" s="59"/>
      <c r="P135" s="59"/>
      <c r="Q135" s="59"/>
      <c r="R135" s="59"/>
      <c r="S135" s="59"/>
      <c r="T135" s="59"/>
      <c r="U135" s="59"/>
      <c r="V135" s="59"/>
    </row>
    <row r="136" spans="1:22">
      <c r="A136" s="59"/>
      <c r="B136" s="59"/>
      <c r="C136" s="59"/>
      <c r="D136" s="59"/>
      <c r="E136" s="59"/>
      <c r="F136" s="59"/>
      <c r="G136" s="59"/>
      <c r="H136" s="59"/>
      <c r="I136" s="59"/>
      <c r="J136" s="59"/>
      <c r="K136" s="59"/>
      <c r="L136" s="59"/>
      <c r="M136" s="59"/>
      <c r="N136" s="59"/>
      <c r="O136" s="59"/>
      <c r="P136" s="59"/>
      <c r="Q136" s="59"/>
      <c r="R136" s="59"/>
      <c r="S136" s="59"/>
      <c r="T136" s="59"/>
      <c r="U136" s="59"/>
      <c r="V136" s="59"/>
    </row>
    <row r="137" spans="1:22">
      <c r="A137" s="59"/>
      <c r="B137" s="59"/>
      <c r="C137" s="59"/>
      <c r="D137" s="59"/>
      <c r="E137" s="59"/>
      <c r="F137" s="59"/>
      <c r="G137" s="59"/>
      <c r="H137" s="59"/>
      <c r="I137" s="59"/>
      <c r="J137" s="59"/>
      <c r="K137" s="59"/>
      <c r="L137" s="59"/>
      <c r="M137" s="59"/>
      <c r="N137" s="59"/>
      <c r="O137" s="59"/>
      <c r="P137" s="59"/>
      <c r="Q137" s="59"/>
      <c r="R137" s="59"/>
      <c r="S137" s="59"/>
      <c r="T137" s="59"/>
      <c r="U137" s="59"/>
      <c r="V137" s="59"/>
    </row>
    <row r="138" spans="1:22">
      <c r="A138" s="59"/>
      <c r="B138" s="59"/>
      <c r="C138" s="59"/>
      <c r="D138" s="59"/>
      <c r="E138" s="59"/>
      <c r="F138" s="59"/>
      <c r="G138" s="59"/>
      <c r="H138" s="59"/>
      <c r="I138" s="59"/>
      <c r="J138" s="59"/>
      <c r="K138" s="59"/>
      <c r="L138" s="59"/>
      <c r="M138" s="59"/>
      <c r="N138" s="59"/>
      <c r="O138" s="59"/>
      <c r="P138" s="59"/>
      <c r="Q138" s="59"/>
      <c r="R138" s="59"/>
      <c r="S138" s="59"/>
      <c r="T138" s="59"/>
      <c r="U138" s="59"/>
      <c r="V138" s="59"/>
    </row>
    <row r="139" spans="1:22">
      <c r="A139" s="59"/>
      <c r="B139" s="59"/>
      <c r="C139" s="59"/>
      <c r="D139" s="59"/>
      <c r="E139" s="59"/>
      <c r="F139" s="59"/>
      <c r="G139" s="59"/>
      <c r="H139" s="59"/>
      <c r="I139" s="59"/>
      <c r="J139" s="59"/>
      <c r="K139" s="59"/>
      <c r="L139" s="59"/>
      <c r="M139" s="59"/>
      <c r="N139" s="59"/>
      <c r="O139" s="59"/>
      <c r="P139" s="59"/>
      <c r="Q139" s="59"/>
      <c r="R139" s="59"/>
      <c r="S139" s="59"/>
      <c r="T139" s="59"/>
      <c r="U139" s="59"/>
      <c r="V139" s="59"/>
    </row>
    <row r="140" spans="1:22">
      <c r="A140" s="59"/>
      <c r="B140" s="59"/>
      <c r="C140" s="59"/>
      <c r="D140" s="59"/>
      <c r="E140" s="59"/>
      <c r="F140" s="59"/>
      <c r="G140" s="59"/>
      <c r="H140" s="59"/>
      <c r="I140" s="59"/>
      <c r="J140" s="59"/>
      <c r="K140" s="59"/>
      <c r="L140" s="59"/>
      <c r="M140" s="59"/>
      <c r="N140" s="59"/>
      <c r="O140" s="59"/>
      <c r="P140" s="59"/>
      <c r="Q140" s="59"/>
      <c r="R140" s="59"/>
      <c r="S140" s="59"/>
      <c r="T140" s="59"/>
      <c r="U140" s="59"/>
      <c r="V140" s="59"/>
    </row>
    <row r="141" spans="1:22">
      <c r="A141" s="59"/>
      <c r="B141" s="59"/>
      <c r="C141" s="59"/>
      <c r="D141" s="59"/>
      <c r="E141" s="59"/>
      <c r="F141" s="59"/>
      <c r="G141" s="59"/>
      <c r="H141" s="59"/>
      <c r="I141" s="59"/>
      <c r="J141" s="59"/>
      <c r="K141" s="59"/>
      <c r="L141" s="59"/>
      <c r="M141" s="59"/>
      <c r="N141" s="59"/>
      <c r="O141" s="59"/>
      <c r="P141" s="59"/>
      <c r="Q141" s="59"/>
      <c r="R141" s="59"/>
      <c r="S141" s="59"/>
      <c r="T141" s="59"/>
      <c r="U141" s="59"/>
      <c r="V141" s="59"/>
    </row>
    <row r="142" spans="1:22">
      <c r="A142" s="59"/>
      <c r="B142" s="59"/>
      <c r="C142" s="59"/>
      <c r="D142" s="59"/>
      <c r="E142" s="59"/>
      <c r="F142" s="59"/>
      <c r="G142" s="59"/>
      <c r="H142" s="59"/>
      <c r="I142" s="59"/>
      <c r="J142" s="59"/>
      <c r="K142" s="59"/>
      <c r="L142" s="59"/>
      <c r="M142" s="59"/>
      <c r="N142" s="59"/>
      <c r="O142" s="59"/>
      <c r="P142" s="59"/>
      <c r="Q142" s="59"/>
      <c r="R142" s="59"/>
      <c r="S142" s="59"/>
      <c r="T142" s="59"/>
      <c r="U142" s="59"/>
      <c r="V142" s="59"/>
    </row>
    <row r="143" spans="1:22">
      <c r="A143" s="59"/>
      <c r="B143" s="59"/>
      <c r="C143" s="59"/>
      <c r="D143" s="59"/>
      <c r="E143" s="59"/>
      <c r="F143" s="59"/>
      <c r="G143" s="59"/>
      <c r="H143" s="59"/>
      <c r="I143" s="59"/>
      <c r="J143" s="59"/>
      <c r="K143" s="59"/>
      <c r="L143" s="59"/>
      <c r="M143" s="59"/>
      <c r="N143" s="59"/>
      <c r="O143" s="59"/>
      <c r="P143" s="59"/>
      <c r="Q143" s="59"/>
      <c r="R143" s="59"/>
      <c r="S143" s="59"/>
      <c r="T143" s="59"/>
      <c r="U143" s="59"/>
      <c r="V143" s="59"/>
    </row>
    <row r="144" spans="1:22">
      <c r="A144" s="59"/>
      <c r="B144" s="59"/>
      <c r="C144" s="59"/>
      <c r="D144" s="59"/>
      <c r="E144" s="59"/>
      <c r="F144" s="59"/>
      <c r="G144" s="59"/>
      <c r="H144" s="59"/>
      <c r="I144" s="59"/>
      <c r="J144" s="59"/>
      <c r="K144" s="59"/>
      <c r="L144" s="59"/>
      <c r="M144" s="59"/>
      <c r="N144" s="59"/>
      <c r="O144" s="59"/>
      <c r="P144" s="59"/>
      <c r="Q144" s="59"/>
      <c r="R144" s="59"/>
      <c r="S144" s="59"/>
      <c r="T144" s="59"/>
      <c r="U144" s="59"/>
      <c r="V144" s="59"/>
    </row>
    <row r="145" spans="1:22">
      <c r="A145" s="59"/>
      <c r="B145" s="59"/>
      <c r="C145" s="59"/>
      <c r="D145" s="59"/>
      <c r="E145" s="59"/>
      <c r="F145" s="59"/>
      <c r="G145" s="59"/>
      <c r="H145" s="59"/>
      <c r="I145" s="59"/>
      <c r="J145" s="59"/>
      <c r="K145" s="59"/>
      <c r="L145" s="59"/>
      <c r="M145" s="59"/>
      <c r="N145" s="59"/>
      <c r="O145" s="59"/>
      <c r="P145" s="59"/>
      <c r="Q145" s="59"/>
      <c r="R145" s="59"/>
      <c r="S145" s="59"/>
      <c r="T145" s="59"/>
      <c r="U145" s="59"/>
      <c r="V145" s="59"/>
    </row>
    <row r="146" spans="1:22">
      <c r="A146" s="59"/>
      <c r="B146" s="59"/>
      <c r="C146" s="59"/>
      <c r="D146" s="59"/>
      <c r="E146" s="59"/>
      <c r="F146" s="59"/>
      <c r="G146" s="59"/>
      <c r="H146" s="59"/>
      <c r="I146" s="59"/>
      <c r="J146" s="59"/>
      <c r="K146" s="59"/>
      <c r="L146" s="59"/>
      <c r="M146" s="59"/>
      <c r="N146" s="59"/>
      <c r="O146" s="59"/>
      <c r="P146" s="59"/>
      <c r="Q146" s="59"/>
      <c r="R146" s="59"/>
      <c r="S146" s="59"/>
      <c r="T146" s="59"/>
      <c r="U146" s="59"/>
      <c r="V146" s="59"/>
    </row>
    <row r="147" spans="1:22">
      <c r="A147" s="59"/>
      <c r="B147" s="59"/>
      <c r="C147" s="59"/>
      <c r="D147" s="59"/>
      <c r="E147" s="59"/>
      <c r="F147" s="59"/>
      <c r="G147" s="59"/>
      <c r="H147" s="59"/>
      <c r="I147" s="59"/>
      <c r="J147" s="59"/>
      <c r="K147" s="59"/>
      <c r="L147" s="59"/>
      <c r="M147" s="59"/>
      <c r="N147" s="59"/>
      <c r="O147" s="59"/>
      <c r="P147" s="59"/>
      <c r="Q147" s="59"/>
      <c r="R147" s="59"/>
      <c r="S147" s="59"/>
      <c r="T147" s="59"/>
      <c r="U147" s="59"/>
      <c r="V147" s="59"/>
    </row>
    <row r="148" spans="1:22">
      <c r="A148" s="59"/>
      <c r="B148" s="59"/>
      <c r="C148" s="59"/>
      <c r="D148" s="59"/>
      <c r="E148" s="59"/>
      <c r="F148" s="59"/>
      <c r="G148" s="59"/>
      <c r="H148" s="59"/>
      <c r="I148" s="59"/>
      <c r="J148" s="59"/>
      <c r="K148" s="59"/>
      <c r="L148" s="59"/>
      <c r="M148" s="59"/>
      <c r="N148" s="59"/>
      <c r="O148" s="59"/>
      <c r="P148" s="59"/>
      <c r="Q148" s="59"/>
      <c r="R148" s="59"/>
      <c r="S148" s="59"/>
      <c r="T148" s="59"/>
      <c r="U148" s="59"/>
      <c r="V148" s="59"/>
    </row>
    <row r="149" spans="1:22">
      <c r="A149" s="59"/>
      <c r="B149" s="59"/>
      <c r="C149" s="59"/>
      <c r="D149" s="59"/>
      <c r="E149" s="59"/>
      <c r="F149" s="59"/>
      <c r="G149" s="59"/>
      <c r="H149" s="59"/>
      <c r="I149" s="59"/>
      <c r="J149" s="59"/>
      <c r="K149" s="59"/>
      <c r="L149" s="59"/>
      <c r="M149" s="59"/>
      <c r="N149" s="59"/>
      <c r="O149" s="59"/>
      <c r="P149" s="59"/>
      <c r="Q149" s="59"/>
      <c r="R149" s="59"/>
      <c r="S149" s="59"/>
      <c r="T149" s="59"/>
      <c r="U149" s="59"/>
      <c r="V149" s="59"/>
    </row>
    <row r="150" spans="1:22">
      <c r="A150" s="59"/>
      <c r="B150" s="59"/>
      <c r="C150" s="59"/>
      <c r="D150" s="59"/>
      <c r="E150" s="59"/>
      <c r="F150" s="59"/>
      <c r="G150" s="59"/>
      <c r="H150" s="59"/>
      <c r="I150" s="59"/>
      <c r="J150" s="59"/>
      <c r="K150" s="59"/>
      <c r="L150" s="59"/>
      <c r="M150" s="59"/>
      <c r="N150" s="59"/>
      <c r="O150" s="59"/>
      <c r="P150" s="59"/>
      <c r="Q150" s="59"/>
      <c r="R150" s="59"/>
      <c r="S150" s="59"/>
      <c r="T150" s="59"/>
      <c r="U150" s="59"/>
      <c r="V150" s="59"/>
    </row>
    <row r="151" spans="1:22">
      <c r="A151" s="59"/>
      <c r="B151" s="59"/>
      <c r="C151" s="59"/>
      <c r="D151" s="59"/>
      <c r="E151" s="59"/>
      <c r="F151" s="59"/>
      <c r="G151" s="59"/>
      <c r="H151" s="59"/>
      <c r="I151" s="59"/>
      <c r="J151" s="59"/>
      <c r="K151" s="59"/>
      <c r="L151" s="59"/>
      <c r="M151" s="59"/>
      <c r="N151" s="59"/>
      <c r="O151" s="59"/>
      <c r="P151" s="59"/>
      <c r="Q151" s="59"/>
      <c r="R151" s="59"/>
      <c r="S151" s="59"/>
      <c r="T151" s="59"/>
      <c r="U151" s="59"/>
      <c r="V151" s="59"/>
    </row>
    <row r="152" spans="1:22">
      <c r="A152" s="59"/>
      <c r="B152" s="59"/>
      <c r="C152" s="59"/>
      <c r="D152" s="59"/>
      <c r="E152" s="59"/>
      <c r="F152" s="59"/>
      <c r="G152" s="59"/>
      <c r="H152" s="59"/>
      <c r="I152" s="59"/>
      <c r="J152" s="59"/>
      <c r="K152" s="59"/>
      <c r="L152" s="59"/>
      <c r="M152" s="59"/>
      <c r="N152" s="59"/>
      <c r="O152" s="59"/>
      <c r="P152" s="59"/>
      <c r="Q152" s="59"/>
      <c r="R152" s="59"/>
      <c r="S152" s="59"/>
      <c r="T152" s="59"/>
      <c r="U152" s="59"/>
      <c r="V152" s="59"/>
    </row>
    <row r="153" spans="1:22">
      <c r="A153" s="59"/>
      <c r="B153" s="59"/>
      <c r="C153" s="59"/>
      <c r="D153" s="59"/>
      <c r="E153" s="59"/>
      <c r="F153" s="59"/>
      <c r="G153" s="59"/>
      <c r="H153" s="59"/>
      <c r="I153" s="59"/>
      <c r="J153" s="59"/>
      <c r="K153" s="59"/>
      <c r="L153" s="59"/>
      <c r="M153" s="59"/>
      <c r="N153" s="59"/>
      <c r="O153" s="59"/>
      <c r="P153" s="59"/>
      <c r="Q153" s="59"/>
      <c r="R153" s="59"/>
      <c r="S153" s="59"/>
      <c r="T153" s="59"/>
      <c r="U153" s="59"/>
      <c r="V153" s="59"/>
    </row>
    <row r="154" spans="1:22">
      <c r="A154" s="59"/>
      <c r="B154" s="59"/>
      <c r="C154" s="59"/>
      <c r="D154" s="59"/>
      <c r="E154" s="59"/>
      <c r="F154" s="59"/>
      <c r="G154" s="59"/>
      <c r="H154" s="59"/>
      <c r="I154" s="59"/>
      <c r="J154" s="59"/>
      <c r="K154" s="59"/>
      <c r="L154" s="59"/>
      <c r="M154" s="59"/>
      <c r="N154" s="59"/>
      <c r="O154" s="59"/>
      <c r="P154" s="59"/>
      <c r="Q154" s="59"/>
      <c r="R154" s="59"/>
      <c r="S154" s="59"/>
      <c r="T154" s="59"/>
      <c r="U154" s="59"/>
      <c r="V154" s="59"/>
    </row>
    <row r="155" spans="1:22">
      <c r="A155" s="59"/>
      <c r="B155" s="59"/>
      <c r="C155" s="59"/>
      <c r="D155" s="59"/>
      <c r="E155" s="59"/>
      <c r="F155" s="59"/>
      <c r="G155" s="59"/>
      <c r="H155" s="59"/>
      <c r="I155" s="59"/>
      <c r="J155" s="59"/>
      <c r="K155" s="59"/>
      <c r="L155" s="59"/>
      <c r="M155" s="59"/>
      <c r="N155" s="59"/>
      <c r="O155" s="59"/>
      <c r="P155" s="59"/>
      <c r="Q155" s="59"/>
      <c r="R155" s="59"/>
      <c r="S155" s="59"/>
      <c r="T155" s="59"/>
      <c r="U155" s="59"/>
      <c r="V155" s="59"/>
    </row>
    <row r="156" spans="1:22">
      <c r="A156" s="59"/>
      <c r="B156" s="59"/>
      <c r="C156" s="59"/>
      <c r="D156" s="59"/>
      <c r="E156" s="59"/>
      <c r="F156" s="59"/>
      <c r="G156" s="59"/>
      <c r="H156" s="59"/>
      <c r="I156" s="59"/>
      <c r="J156" s="59"/>
      <c r="K156" s="59"/>
      <c r="L156" s="59"/>
      <c r="M156" s="59"/>
      <c r="N156" s="59"/>
      <c r="O156" s="59"/>
      <c r="P156" s="59"/>
      <c r="Q156" s="59"/>
      <c r="R156" s="59"/>
      <c r="S156" s="59"/>
      <c r="T156" s="59"/>
      <c r="U156" s="59"/>
      <c r="V156" s="59"/>
    </row>
    <row r="157" spans="1:22">
      <c r="A157" s="59"/>
      <c r="B157" s="59"/>
      <c r="C157" s="59"/>
      <c r="D157" s="59"/>
      <c r="E157" s="59"/>
      <c r="F157" s="59"/>
      <c r="G157" s="59"/>
      <c r="H157" s="59"/>
      <c r="I157" s="59"/>
      <c r="J157" s="59"/>
      <c r="K157" s="59"/>
      <c r="L157" s="59"/>
      <c r="M157" s="59"/>
      <c r="N157" s="59"/>
      <c r="O157" s="59"/>
      <c r="P157" s="59"/>
      <c r="Q157" s="59"/>
      <c r="R157" s="59"/>
      <c r="S157" s="59"/>
      <c r="T157" s="59"/>
      <c r="U157" s="59"/>
      <c r="V157" s="59"/>
    </row>
    <row r="158" spans="1:22">
      <c r="A158" s="59"/>
      <c r="B158" s="59"/>
      <c r="C158" s="59"/>
      <c r="D158" s="59"/>
      <c r="E158" s="59"/>
      <c r="F158" s="59"/>
      <c r="G158" s="59"/>
      <c r="H158" s="59"/>
      <c r="I158" s="59"/>
      <c r="J158" s="59"/>
      <c r="K158" s="59"/>
      <c r="L158" s="59"/>
      <c r="M158" s="59"/>
      <c r="N158" s="59"/>
      <c r="O158" s="59"/>
      <c r="P158" s="59"/>
      <c r="Q158" s="59"/>
      <c r="R158" s="59"/>
      <c r="S158" s="59"/>
      <c r="T158" s="59"/>
      <c r="U158" s="59"/>
      <c r="V158" s="59"/>
    </row>
    <row r="159" spans="1:22">
      <c r="A159" s="59"/>
      <c r="B159" s="59"/>
      <c r="C159" s="59"/>
      <c r="D159" s="59"/>
      <c r="E159" s="59"/>
      <c r="F159" s="59"/>
      <c r="G159" s="59"/>
      <c r="H159" s="59"/>
      <c r="I159" s="59"/>
      <c r="J159" s="59"/>
      <c r="K159" s="59"/>
      <c r="L159" s="59"/>
      <c r="M159" s="59"/>
      <c r="N159" s="59"/>
      <c r="O159" s="59"/>
      <c r="P159" s="59"/>
      <c r="Q159" s="59"/>
      <c r="R159" s="59"/>
      <c r="S159" s="59"/>
      <c r="T159" s="59"/>
      <c r="U159" s="59"/>
      <c r="V159" s="59"/>
    </row>
    <row r="160" spans="1:22">
      <c r="A160" s="59"/>
      <c r="B160" s="59"/>
      <c r="C160" s="59"/>
      <c r="D160" s="59"/>
      <c r="E160" s="59"/>
      <c r="F160" s="59"/>
      <c r="G160" s="59"/>
      <c r="H160" s="59"/>
      <c r="I160" s="59"/>
      <c r="J160" s="59"/>
      <c r="K160" s="59"/>
      <c r="L160" s="59"/>
      <c r="M160" s="59"/>
      <c r="N160" s="59"/>
      <c r="O160" s="59"/>
      <c r="P160" s="59"/>
      <c r="Q160" s="59"/>
      <c r="R160" s="59"/>
      <c r="S160" s="59"/>
      <c r="T160" s="59"/>
      <c r="U160" s="59"/>
      <c r="V160" s="59"/>
    </row>
    <row r="161" spans="1:22">
      <c r="A161" s="59"/>
      <c r="B161" s="59"/>
      <c r="C161" s="59"/>
      <c r="D161" s="59"/>
      <c r="E161" s="59"/>
      <c r="F161" s="59"/>
      <c r="G161" s="59"/>
      <c r="H161" s="59"/>
      <c r="I161" s="59"/>
      <c r="J161" s="59"/>
      <c r="K161" s="59"/>
      <c r="L161" s="59"/>
      <c r="M161" s="59"/>
      <c r="N161" s="59"/>
      <c r="O161" s="59"/>
      <c r="P161" s="59"/>
      <c r="Q161" s="59"/>
      <c r="R161" s="59"/>
      <c r="S161" s="59"/>
      <c r="T161" s="59"/>
      <c r="U161" s="59"/>
      <c r="V161" s="59"/>
    </row>
    <row r="162" spans="1:22">
      <c r="A162" s="59"/>
      <c r="B162" s="59"/>
      <c r="C162" s="59"/>
      <c r="D162" s="59"/>
      <c r="E162" s="59"/>
      <c r="F162" s="59"/>
      <c r="G162" s="59"/>
      <c r="H162" s="59"/>
      <c r="I162" s="59"/>
      <c r="J162" s="59"/>
      <c r="K162" s="59"/>
      <c r="L162" s="59"/>
      <c r="M162" s="59"/>
      <c r="N162" s="59"/>
      <c r="O162" s="59"/>
      <c r="P162" s="59"/>
      <c r="Q162" s="59"/>
      <c r="R162" s="59"/>
      <c r="S162" s="59"/>
      <c r="T162" s="59"/>
      <c r="U162" s="59"/>
      <c r="V162" s="59"/>
    </row>
    <row r="163" spans="1:22">
      <c r="A163" s="59"/>
      <c r="B163" s="59"/>
      <c r="C163" s="59"/>
      <c r="D163" s="59"/>
      <c r="E163" s="59"/>
      <c r="F163" s="59"/>
      <c r="G163" s="59"/>
      <c r="H163" s="59"/>
      <c r="I163" s="59"/>
      <c r="J163" s="59"/>
      <c r="K163" s="59"/>
      <c r="L163" s="59"/>
      <c r="M163" s="59"/>
      <c r="N163" s="59"/>
      <c r="O163" s="59"/>
      <c r="P163" s="59"/>
      <c r="Q163" s="59"/>
      <c r="R163" s="59"/>
      <c r="S163" s="59"/>
      <c r="T163" s="59"/>
      <c r="U163" s="59"/>
      <c r="V163" s="59"/>
    </row>
    <row r="164" spans="1:22">
      <c r="A164" s="59"/>
      <c r="B164" s="59"/>
      <c r="C164" s="59"/>
      <c r="D164" s="59"/>
      <c r="E164" s="59"/>
      <c r="F164" s="59"/>
      <c r="G164" s="59"/>
      <c r="H164" s="59"/>
      <c r="I164" s="59"/>
      <c r="J164" s="59"/>
      <c r="K164" s="59"/>
      <c r="L164" s="59"/>
      <c r="M164" s="59"/>
      <c r="N164" s="59"/>
      <c r="O164" s="59"/>
      <c r="P164" s="59"/>
      <c r="Q164" s="59"/>
      <c r="R164" s="59"/>
      <c r="S164" s="59"/>
      <c r="T164" s="59"/>
      <c r="U164" s="59"/>
      <c r="V164" s="59"/>
    </row>
    <row r="165" spans="1:22">
      <c r="A165" s="59"/>
      <c r="B165" s="59"/>
      <c r="C165" s="59"/>
      <c r="D165" s="59"/>
      <c r="E165" s="59"/>
      <c r="F165" s="59"/>
      <c r="G165" s="59"/>
      <c r="H165" s="59"/>
      <c r="I165" s="59"/>
      <c r="J165" s="59"/>
      <c r="K165" s="59"/>
      <c r="L165" s="59"/>
      <c r="M165" s="59"/>
      <c r="N165" s="59"/>
      <c r="O165" s="59"/>
      <c r="P165" s="59"/>
      <c r="Q165" s="59"/>
      <c r="R165" s="59"/>
      <c r="S165" s="59"/>
      <c r="T165" s="59"/>
      <c r="U165" s="59"/>
      <c r="V165" s="59"/>
    </row>
    <row r="166" spans="1:22">
      <c r="A166" s="59"/>
      <c r="B166" s="59"/>
      <c r="C166" s="59"/>
      <c r="D166" s="59"/>
      <c r="E166" s="59"/>
      <c r="F166" s="59"/>
      <c r="G166" s="59"/>
      <c r="H166" s="59"/>
      <c r="I166" s="59"/>
      <c r="J166" s="59"/>
      <c r="K166" s="59"/>
      <c r="L166" s="59"/>
      <c r="M166" s="59"/>
      <c r="N166" s="59"/>
      <c r="O166" s="59"/>
      <c r="P166" s="59"/>
      <c r="Q166" s="59"/>
      <c r="R166" s="59"/>
      <c r="S166" s="59"/>
      <c r="T166" s="59"/>
      <c r="U166" s="59"/>
      <c r="V166" s="59"/>
    </row>
    <row r="167" spans="1:22">
      <c r="A167" s="59"/>
      <c r="B167" s="59"/>
      <c r="C167" s="59"/>
      <c r="D167" s="59"/>
      <c r="E167" s="59"/>
      <c r="F167" s="59"/>
      <c r="G167" s="59"/>
      <c r="H167" s="59"/>
      <c r="I167" s="59"/>
      <c r="J167" s="59"/>
      <c r="K167" s="59"/>
      <c r="L167" s="59"/>
      <c r="M167" s="59"/>
      <c r="N167" s="59"/>
      <c r="O167" s="59"/>
      <c r="P167" s="59"/>
      <c r="Q167" s="59"/>
      <c r="R167" s="59"/>
      <c r="S167" s="59"/>
      <c r="T167" s="59"/>
      <c r="U167" s="59"/>
      <c r="V167" s="59"/>
    </row>
    <row r="168" spans="1:22">
      <c r="A168" s="59"/>
      <c r="B168" s="59"/>
      <c r="C168" s="59"/>
      <c r="D168" s="59"/>
      <c r="E168" s="59"/>
      <c r="F168" s="59"/>
      <c r="G168" s="59"/>
      <c r="H168" s="59"/>
      <c r="I168" s="59"/>
      <c r="J168" s="59"/>
      <c r="K168" s="59"/>
      <c r="L168" s="59"/>
      <c r="M168" s="59"/>
      <c r="N168" s="59"/>
      <c r="O168" s="59"/>
      <c r="P168" s="59"/>
      <c r="Q168" s="59"/>
      <c r="R168" s="59"/>
      <c r="S168" s="59"/>
      <c r="T168" s="59"/>
      <c r="U168" s="59"/>
      <c r="V168" s="59"/>
    </row>
    <row r="169" spans="1:22">
      <c r="A169" s="59"/>
      <c r="B169" s="59"/>
      <c r="C169" s="59"/>
      <c r="D169" s="59"/>
      <c r="E169" s="59"/>
      <c r="F169" s="59"/>
      <c r="G169" s="59"/>
      <c r="H169" s="59"/>
      <c r="I169" s="59"/>
      <c r="J169" s="59"/>
      <c r="K169" s="59"/>
      <c r="L169" s="59"/>
      <c r="M169" s="59"/>
      <c r="N169" s="59"/>
      <c r="O169" s="59"/>
      <c r="P169" s="59"/>
      <c r="Q169" s="59"/>
      <c r="R169" s="59"/>
      <c r="S169" s="59"/>
      <c r="T169" s="59"/>
      <c r="U169" s="59"/>
      <c r="V169" s="59"/>
    </row>
    <row r="170" spans="1:22">
      <c r="A170" s="59"/>
      <c r="B170" s="59"/>
      <c r="C170" s="59"/>
      <c r="D170" s="59"/>
      <c r="E170" s="59"/>
      <c r="F170" s="59"/>
      <c r="G170" s="59"/>
      <c r="H170" s="59"/>
      <c r="I170" s="59"/>
      <c r="J170" s="59"/>
      <c r="K170" s="59"/>
      <c r="L170" s="59"/>
      <c r="M170" s="59"/>
      <c r="N170" s="59"/>
      <c r="O170" s="59"/>
      <c r="P170" s="59"/>
      <c r="Q170" s="59"/>
      <c r="R170" s="59"/>
      <c r="S170" s="59"/>
      <c r="T170" s="59"/>
      <c r="U170" s="59"/>
      <c r="V170" s="59"/>
    </row>
    <row r="171" spans="1:22">
      <c r="A171" s="59"/>
      <c r="B171" s="59"/>
      <c r="C171" s="59"/>
      <c r="D171" s="59"/>
      <c r="E171" s="59"/>
      <c r="F171" s="59"/>
      <c r="G171" s="59"/>
      <c r="H171" s="59"/>
      <c r="I171" s="59"/>
      <c r="J171" s="59"/>
      <c r="K171" s="59"/>
      <c r="L171" s="59"/>
      <c r="M171" s="59"/>
      <c r="N171" s="59"/>
      <c r="O171" s="59"/>
      <c r="P171" s="59"/>
      <c r="Q171" s="59"/>
      <c r="R171" s="59"/>
      <c r="S171" s="59"/>
      <c r="T171" s="59"/>
      <c r="U171" s="59"/>
      <c r="V171" s="59"/>
    </row>
    <row r="172" spans="1:22">
      <c r="A172" s="59"/>
      <c r="B172" s="59"/>
      <c r="C172" s="59"/>
      <c r="D172" s="59"/>
      <c r="E172" s="59"/>
      <c r="F172" s="59"/>
      <c r="G172" s="59"/>
      <c r="H172" s="59"/>
      <c r="I172" s="59"/>
      <c r="J172" s="59"/>
      <c r="K172" s="59"/>
      <c r="L172" s="59"/>
      <c r="M172" s="59"/>
      <c r="N172" s="59"/>
      <c r="O172" s="59"/>
      <c r="P172" s="59"/>
      <c r="Q172" s="59"/>
      <c r="R172" s="59"/>
      <c r="S172" s="59"/>
      <c r="T172" s="59"/>
      <c r="U172" s="59"/>
      <c r="V172" s="59"/>
    </row>
    <row r="173" spans="1:22">
      <c r="A173" s="59"/>
      <c r="B173" s="59"/>
      <c r="C173" s="59"/>
      <c r="D173" s="59"/>
      <c r="E173" s="59"/>
      <c r="F173" s="59"/>
      <c r="G173" s="59"/>
      <c r="H173" s="59"/>
      <c r="I173" s="59"/>
      <c r="J173" s="59"/>
      <c r="K173" s="59"/>
      <c r="L173" s="59"/>
      <c r="M173" s="59"/>
      <c r="N173" s="59"/>
      <c r="O173" s="59"/>
      <c r="P173" s="59"/>
      <c r="Q173" s="59"/>
      <c r="R173" s="59"/>
      <c r="S173" s="59"/>
      <c r="T173" s="59"/>
      <c r="U173" s="59"/>
      <c r="V173" s="59"/>
    </row>
    <row r="174" spans="1:22">
      <c r="A174" s="59"/>
      <c r="B174" s="59"/>
      <c r="C174" s="59"/>
      <c r="D174" s="59"/>
      <c r="E174" s="59"/>
      <c r="F174" s="59"/>
      <c r="G174" s="59"/>
      <c r="H174" s="59"/>
      <c r="I174" s="59"/>
      <c r="J174" s="59"/>
      <c r="K174" s="59"/>
      <c r="L174" s="59"/>
      <c r="M174" s="59"/>
      <c r="N174" s="59"/>
      <c r="O174" s="59"/>
      <c r="P174" s="59"/>
      <c r="Q174" s="59"/>
      <c r="R174" s="59"/>
      <c r="S174" s="59"/>
      <c r="T174" s="59"/>
      <c r="U174" s="59"/>
      <c r="V174" s="59"/>
    </row>
    <row r="175" spans="1:22">
      <c r="A175" s="59"/>
      <c r="B175" s="59"/>
      <c r="C175" s="59"/>
      <c r="D175" s="59"/>
      <c r="E175" s="59"/>
      <c r="F175" s="59"/>
      <c r="G175" s="59"/>
      <c r="H175" s="59"/>
      <c r="I175" s="59"/>
      <c r="J175" s="59"/>
      <c r="K175" s="59"/>
      <c r="L175" s="59"/>
      <c r="M175" s="59"/>
      <c r="N175" s="59"/>
      <c r="O175" s="59"/>
      <c r="P175" s="59"/>
      <c r="Q175" s="59"/>
      <c r="R175" s="59"/>
      <c r="S175" s="59"/>
      <c r="T175" s="59"/>
      <c r="U175" s="59"/>
      <c r="V175" s="59"/>
    </row>
    <row r="176" spans="1:22">
      <c r="A176" s="59"/>
      <c r="B176" s="59"/>
      <c r="C176" s="59"/>
      <c r="D176" s="59"/>
      <c r="E176" s="59"/>
      <c r="F176" s="59"/>
      <c r="G176" s="59"/>
      <c r="H176" s="59"/>
      <c r="I176" s="59"/>
      <c r="J176" s="59"/>
      <c r="K176" s="59"/>
      <c r="L176" s="59"/>
      <c r="M176" s="59"/>
      <c r="N176" s="59"/>
      <c r="O176" s="59"/>
      <c r="P176" s="59"/>
      <c r="Q176" s="59"/>
      <c r="R176" s="59"/>
      <c r="S176" s="59"/>
      <c r="T176" s="59"/>
      <c r="U176" s="59"/>
      <c r="V176" s="59"/>
    </row>
    <row r="177" spans="1:22">
      <c r="A177" s="59"/>
      <c r="B177" s="59"/>
      <c r="C177" s="59"/>
      <c r="D177" s="59"/>
      <c r="E177" s="59"/>
      <c r="F177" s="59"/>
      <c r="G177" s="59"/>
      <c r="H177" s="59"/>
      <c r="I177" s="59"/>
      <c r="J177" s="59"/>
      <c r="K177" s="59"/>
      <c r="L177" s="59"/>
      <c r="M177" s="59"/>
      <c r="N177" s="59"/>
      <c r="O177" s="59"/>
      <c r="P177" s="59"/>
      <c r="Q177" s="59"/>
      <c r="R177" s="59"/>
      <c r="S177" s="59"/>
      <c r="T177" s="59"/>
      <c r="U177" s="59"/>
      <c r="V177" s="59"/>
    </row>
    <row r="178" spans="1:22">
      <c r="A178" s="59"/>
      <c r="B178" s="59"/>
      <c r="C178" s="59"/>
      <c r="D178" s="59"/>
      <c r="E178" s="59"/>
      <c r="F178" s="59"/>
      <c r="G178" s="59"/>
      <c r="H178" s="59"/>
      <c r="I178" s="59"/>
      <c r="J178" s="59"/>
      <c r="K178" s="59"/>
      <c r="L178" s="59"/>
      <c r="M178" s="59"/>
      <c r="N178" s="59"/>
      <c r="O178" s="59"/>
      <c r="P178" s="59"/>
      <c r="Q178" s="59"/>
      <c r="R178" s="59"/>
      <c r="S178" s="59"/>
      <c r="T178" s="59"/>
      <c r="U178" s="59"/>
      <c r="V178" s="59"/>
    </row>
    <row r="179" spans="1:22">
      <c r="A179" s="59"/>
      <c r="B179" s="59"/>
      <c r="C179" s="59"/>
      <c r="D179" s="59"/>
      <c r="E179" s="59"/>
      <c r="F179" s="59"/>
      <c r="G179" s="59"/>
      <c r="H179" s="59"/>
      <c r="I179" s="59"/>
      <c r="J179" s="59"/>
      <c r="K179" s="59"/>
      <c r="L179" s="59"/>
      <c r="M179" s="59"/>
      <c r="N179" s="59"/>
      <c r="O179" s="59"/>
      <c r="P179" s="59"/>
      <c r="Q179" s="59"/>
      <c r="R179" s="59"/>
      <c r="S179" s="59"/>
      <c r="T179" s="59"/>
      <c r="U179" s="59"/>
      <c r="V179" s="59"/>
    </row>
    <row r="180" spans="1:22">
      <c r="A180" s="59"/>
      <c r="B180" s="59"/>
      <c r="C180" s="59"/>
      <c r="D180" s="59"/>
      <c r="E180" s="59"/>
      <c r="F180" s="59"/>
      <c r="G180" s="59"/>
      <c r="H180" s="59"/>
      <c r="I180" s="59"/>
      <c r="J180" s="59"/>
      <c r="K180" s="59"/>
      <c r="L180" s="59"/>
      <c r="M180" s="59"/>
      <c r="N180" s="59"/>
      <c r="O180" s="59"/>
      <c r="P180" s="59"/>
      <c r="Q180" s="59"/>
      <c r="R180" s="59"/>
      <c r="S180" s="59"/>
      <c r="T180" s="59"/>
      <c r="U180" s="59"/>
      <c r="V180" s="59"/>
    </row>
    <row r="181" spans="1:22">
      <c r="A181" s="59"/>
      <c r="B181" s="59"/>
      <c r="C181" s="59"/>
      <c r="D181" s="59"/>
      <c r="E181" s="59"/>
      <c r="F181" s="59"/>
      <c r="G181" s="59"/>
      <c r="H181" s="59"/>
      <c r="I181" s="59"/>
      <c r="J181" s="59"/>
      <c r="K181" s="59"/>
      <c r="L181" s="59"/>
      <c r="M181" s="59"/>
      <c r="N181" s="59"/>
      <c r="O181" s="59"/>
      <c r="P181" s="59"/>
      <c r="Q181" s="59"/>
      <c r="R181" s="59"/>
      <c r="S181" s="59"/>
      <c r="T181" s="59"/>
      <c r="U181" s="59"/>
      <c r="V181" s="59"/>
    </row>
    <row r="182" spans="1:22">
      <c r="A182" s="59"/>
      <c r="B182" s="59"/>
      <c r="C182" s="59"/>
      <c r="D182" s="59"/>
      <c r="E182" s="59"/>
      <c r="F182" s="59"/>
      <c r="G182" s="59"/>
      <c r="H182" s="59"/>
      <c r="I182" s="59"/>
      <c r="J182" s="59"/>
      <c r="K182" s="59"/>
      <c r="L182" s="59"/>
      <c r="M182" s="59"/>
      <c r="N182" s="59"/>
      <c r="O182" s="59"/>
      <c r="P182" s="59"/>
      <c r="Q182" s="59"/>
      <c r="R182" s="59"/>
      <c r="S182" s="59"/>
      <c r="T182" s="59"/>
      <c r="U182" s="59"/>
      <c r="V182" s="59"/>
    </row>
    <row r="183" spans="1:22">
      <c r="A183" s="59"/>
      <c r="B183" s="59"/>
      <c r="C183" s="59"/>
      <c r="D183" s="59"/>
      <c r="E183" s="59"/>
      <c r="F183" s="59"/>
      <c r="G183" s="59"/>
      <c r="H183" s="59"/>
      <c r="I183" s="59"/>
      <c r="J183" s="59"/>
      <c r="K183" s="59"/>
      <c r="L183" s="59"/>
      <c r="M183" s="59"/>
      <c r="N183" s="59"/>
      <c r="O183" s="59"/>
      <c r="P183" s="59"/>
      <c r="Q183" s="59"/>
      <c r="R183" s="59"/>
      <c r="S183" s="59"/>
      <c r="T183" s="59"/>
      <c r="U183" s="59"/>
      <c r="V183" s="59"/>
    </row>
    <row r="184" spans="1:22">
      <c r="A184" s="59"/>
      <c r="B184" s="59"/>
      <c r="C184" s="59"/>
      <c r="D184" s="59"/>
      <c r="E184" s="59"/>
      <c r="F184" s="59"/>
      <c r="G184" s="59"/>
      <c r="H184" s="59"/>
      <c r="I184" s="59"/>
      <c r="J184" s="59"/>
      <c r="K184" s="59"/>
      <c r="L184" s="59"/>
      <c r="M184" s="59"/>
      <c r="N184" s="59"/>
      <c r="O184" s="59"/>
      <c r="P184" s="59"/>
      <c r="Q184" s="59"/>
      <c r="R184" s="59"/>
      <c r="S184" s="59"/>
      <c r="T184" s="59"/>
      <c r="U184" s="59"/>
      <c r="V184" s="59"/>
    </row>
    <row r="185" spans="1:22">
      <c r="A185" s="59"/>
      <c r="B185" s="59"/>
      <c r="C185" s="59"/>
      <c r="D185" s="59"/>
      <c r="E185" s="59"/>
      <c r="F185" s="59"/>
      <c r="G185" s="59"/>
      <c r="H185" s="59"/>
      <c r="I185" s="59"/>
      <c r="J185" s="59"/>
      <c r="K185" s="59"/>
      <c r="L185" s="59"/>
      <c r="M185" s="59"/>
      <c r="N185" s="59"/>
      <c r="O185" s="59"/>
      <c r="P185" s="59"/>
      <c r="Q185" s="59"/>
      <c r="R185" s="59"/>
      <c r="S185" s="59"/>
      <c r="T185" s="59"/>
      <c r="U185" s="59"/>
      <c r="V185" s="59"/>
    </row>
    <row r="186" spans="1:22">
      <c r="A186" s="59"/>
      <c r="B186" s="59"/>
      <c r="C186" s="59"/>
      <c r="D186" s="59"/>
      <c r="E186" s="59"/>
      <c r="F186" s="59"/>
      <c r="G186" s="59"/>
      <c r="H186" s="59"/>
      <c r="I186" s="59"/>
      <c r="J186" s="59"/>
      <c r="K186" s="59"/>
      <c r="L186" s="59"/>
      <c r="M186" s="59"/>
      <c r="N186" s="59"/>
      <c r="O186" s="59"/>
      <c r="P186" s="59"/>
      <c r="Q186" s="59"/>
      <c r="R186" s="59"/>
      <c r="S186" s="59"/>
      <c r="T186" s="59"/>
      <c r="U186" s="59"/>
      <c r="V186" s="59"/>
    </row>
    <row r="187" spans="1:22">
      <c r="A187" s="59"/>
      <c r="B187" s="59"/>
      <c r="C187" s="59"/>
      <c r="D187" s="59"/>
      <c r="E187" s="59"/>
      <c r="F187" s="59"/>
      <c r="G187" s="59"/>
      <c r="H187" s="59"/>
      <c r="I187" s="59"/>
      <c r="J187" s="59"/>
      <c r="K187" s="59"/>
      <c r="L187" s="59"/>
      <c r="M187" s="59"/>
      <c r="N187" s="59"/>
      <c r="O187" s="59"/>
      <c r="P187" s="59"/>
      <c r="Q187" s="59"/>
      <c r="R187" s="59"/>
      <c r="S187" s="59"/>
      <c r="T187" s="59"/>
      <c r="U187" s="59"/>
      <c r="V187" s="59"/>
    </row>
    <row r="188" spans="1:22">
      <c r="A188" s="59"/>
      <c r="B188" s="59"/>
      <c r="C188" s="59"/>
      <c r="D188" s="59"/>
      <c r="E188" s="59"/>
      <c r="F188" s="59"/>
      <c r="G188" s="59"/>
      <c r="H188" s="59"/>
      <c r="I188" s="59"/>
      <c r="J188" s="59"/>
      <c r="K188" s="59"/>
      <c r="L188" s="59"/>
      <c r="M188" s="59"/>
      <c r="N188" s="59"/>
      <c r="O188" s="59"/>
      <c r="P188" s="59"/>
      <c r="Q188" s="59"/>
      <c r="R188" s="59"/>
      <c r="S188" s="59"/>
      <c r="T188" s="59"/>
      <c r="U188" s="59"/>
      <c r="V188" s="59"/>
    </row>
    <row r="189" spans="1:22">
      <c r="A189" s="59"/>
      <c r="B189" s="59"/>
      <c r="C189" s="59"/>
      <c r="D189" s="59"/>
      <c r="E189" s="59"/>
      <c r="F189" s="59"/>
      <c r="G189" s="59"/>
      <c r="H189" s="59"/>
      <c r="I189" s="59"/>
      <c r="J189" s="59"/>
      <c r="K189" s="59"/>
      <c r="L189" s="59"/>
      <c r="M189" s="59"/>
      <c r="N189" s="59"/>
      <c r="O189" s="59"/>
      <c r="P189" s="59"/>
      <c r="Q189" s="59"/>
      <c r="R189" s="59"/>
      <c r="S189" s="59"/>
      <c r="T189" s="59"/>
      <c r="U189" s="59"/>
      <c r="V189" s="59"/>
    </row>
    <row r="190" spans="1:22">
      <c r="A190" s="59"/>
      <c r="B190" s="59"/>
      <c r="C190" s="59"/>
      <c r="D190" s="59"/>
      <c r="E190" s="59"/>
      <c r="F190" s="59"/>
      <c r="G190" s="59"/>
      <c r="H190" s="59"/>
      <c r="I190" s="59"/>
      <c r="J190" s="59"/>
      <c r="K190" s="59"/>
      <c r="L190" s="59"/>
      <c r="M190" s="59"/>
      <c r="N190" s="59"/>
      <c r="O190" s="59"/>
      <c r="P190" s="59"/>
      <c r="Q190" s="59"/>
      <c r="R190" s="59"/>
      <c r="S190" s="59"/>
      <c r="T190" s="59"/>
      <c r="U190" s="59"/>
      <c r="V190" s="59"/>
    </row>
    <row r="191" spans="1:22">
      <c r="A191" s="59"/>
      <c r="B191" s="59"/>
      <c r="C191" s="59"/>
      <c r="D191" s="59"/>
      <c r="E191" s="59"/>
      <c r="F191" s="59"/>
      <c r="G191" s="59"/>
      <c r="H191" s="59"/>
      <c r="I191" s="59"/>
      <c r="J191" s="59"/>
      <c r="K191" s="59"/>
      <c r="L191" s="59"/>
      <c r="M191" s="59"/>
      <c r="N191" s="59"/>
      <c r="O191" s="59"/>
      <c r="P191" s="59"/>
      <c r="Q191" s="59"/>
      <c r="R191" s="59"/>
      <c r="S191" s="59"/>
      <c r="T191" s="59"/>
      <c r="U191" s="59"/>
      <c r="V191" s="59"/>
    </row>
    <row r="192" spans="1:22">
      <c r="A192" s="59"/>
      <c r="B192" s="59"/>
      <c r="C192" s="59"/>
      <c r="D192" s="59"/>
      <c r="E192" s="59"/>
      <c r="F192" s="59"/>
      <c r="G192" s="59"/>
      <c r="H192" s="59"/>
      <c r="I192" s="59"/>
      <c r="J192" s="59"/>
      <c r="K192" s="59"/>
      <c r="L192" s="59"/>
      <c r="M192" s="59"/>
      <c r="N192" s="59"/>
      <c r="O192" s="59"/>
      <c r="P192" s="59"/>
      <c r="Q192" s="59"/>
      <c r="R192" s="59"/>
      <c r="S192" s="59"/>
      <c r="T192" s="59"/>
      <c r="U192" s="59"/>
      <c r="V192" s="59"/>
    </row>
    <row r="193" spans="1:22">
      <c r="A193" s="59"/>
      <c r="B193" s="59"/>
      <c r="C193" s="59"/>
      <c r="D193" s="59"/>
      <c r="E193" s="59"/>
      <c r="F193" s="59"/>
      <c r="G193" s="59"/>
      <c r="H193" s="59"/>
      <c r="I193" s="59"/>
      <c r="J193" s="59"/>
      <c r="K193" s="59"/>
      <c r="L193" s="59"/>
      <c r="M193" s="59"/>
      <c r="N193" s="59"/>
      <c r="O193" s="59"/>
      <c r="P193" s="59"/>
      <c r="Q193" s="59"/>
      <c r="R193" s="59"/>
      <c r="S193" s="59"/>
      <c r="T193" s="59"/>
      <c r="U193" s="59"/>
      <c r="V193" s="59"/>
    </row>
    <row r="194" spans="1:22">
      <c r="A194" s="59"/>
      <c r="B194" s="59"/>
      <c r="C194" s="59"/>
      <c r="D194" s="59"/>
      <c r="E194" s="59"/>
      <c r="F194" s="59"/>
      <c r="G194" s="59"/>
      <c r="H194" s="59"/>
      <c r="I194" s="59"/>
      <c r="J194" s="59"/>
      <c r="K194" s="59"/>
      <c r="L194" s="59"/>
      <c r="M194" s="59"/>
      <c r="N194" s="59"/>
      <c r="O194" s="59"/>
      <c r="P194" s="59"/>
      <c r="Q194" s="59"/>
      <c r="R194" s="59"/>
      <c r="S194" s="59"/>
      <c r="T194" s="59"/>
      <c r="U194" s="59"/>
      <c r="V194" s="59"/>
    </row>
    <row r="195" spans="1:22">
      <c r="A195" s="59"/>
      <c r="B195" s="59"/>
      <c r="C195" s="59"/>
      <c r="D195" s="59"/>
      <c r="E195" s="59"/>
      <c r="F195" s="59"/>
      <c r="G195" s="59"/>
      <c r="H195" s="59"/>
      <c r="I195" s="59"/>
      <c r="J195" s="59"/>
      <c r="K195" s="59"/>
      <c r="L195" s="59"/>
      <c r="M195" s="59"/>
      <c r="N195" s="59"/>
      <c r="O195" s="59"/>
      <c r="P195" s="59"/>
      <c r="Q195" s="59"/>
      <c r="R195" s="59"/>
      <c r="S195" s="59"/>
      <c r="T195" s="59"/>
      <c r="U195" s="59"/>
      <c r="V195" s="59"/>
    </row>
    <row r="196" spans="1:22">
      <c r="A196" s="59"/>
      <c r="B196" s="59"/>
      <c r="C196" s="59"/>
      <c r="D196" s="59"/>
      <c r="E196" s="59"/>
      <c r="F196" s="59"/>
      <c r="G196" s="59"/>
      <c r="H196" s="59"/>
      <c r="I196" s="59"/>
      <c r="J196" s="59"/>
      <c r="K196" s="59"/>
      <c r="L196" s="59"/>
      <c r="M196" s="59"/>
      <c r="N196" s="59"/>
      <c r="O196" s="59"/>
      <c r="P196" s="59"/>
      <c r="Q196" s="59"/>
      <c r="R196" s="59"/>
      <c r="S196" s="59"/>
      <c r="T196" s="59"/>
      <c r="U196" s="59"/>
      <c r="V196" s="59"/>
    </row>
    <row r="197" spans="1:22">
      <c r="A197" s="59"/>
      <c r="B197" s="59"/>
      <c r="C197" s="59"/>
      <c r="D197" s="59"/>
      <c r="E197" s="59"/>
      <c r="F197" s="59"/>
      <c r="G197" s="59"/>
      <c r="H197" s="59"/>
      <c r="I197" s="59"/>
      <c r="J197" s="59"/>
      <c r="K197" s="59"/>
      <c r="L197" s="59"/>
      <c r="M197" s="59"/>
      <c r="N197" s="59"/>
      <c r="O197" s="59"/>
      <c r="P197" s="59"/>
      <c r="Q197" s="59"/>
      <c r="R197" s="59"/>
      <c r="S197" s="59"/>
      <c r="T197" s="59"/>
      <c r="U197" s="59"/>
      <c r="V197" s="59"/>
    </row>
    <row r="198" spans="1:22">
      <c r="A198" s="59"/>
      <c r="B198" s="59"/>
      <c r="C198" s="59"/>
      <c r="D198" s="59"/>
      <c r="E198" s="59"/>
      <c r="F198" s="59"/>
      <c r="G198" s="59"/>
      <c r="H198" s="59"/>
      <c r="I198" s="59"/>
      <c r="J198" s="59"/>
      <c r="K198" s="59"/>
      <c r="L198" s="59"/>
      <c r="M198" s="59"/>
      <c r="N198" s="59"/>
      <c r="O198" s="59"/>
      <c r="P198" s="59"/>
      <c r="Q198" s="59"/>
      <c r="R198" s="59"/>
      <c r="S198" s="59"/>
      <c r="T198" s="59"/>
      <c r="U198" s="59"/>
      <c r="V198" s="59"/>
    </row>
    <row r="199" spans="1:22">
      <c r="A199" s="59"/>
      <c r="B199" s="59"/>
      <c r="C199" s="59"/>
      <c r="D199" s="59"/>
      <c r="E199" s="59"/>
      <c r="F199" s="59"/>
      <c r="G199" s="59"/>
      <c r="H199" s="59"/>
      <c r="I199" s="59"/>
      <c r="J199" s="59"/>
      <c r="K199" s="59"/>
      <c r="L199" s="59"/>
      <c r="M199" s="59"/>
      <c r="N199" s="59"/>
      <c r="O199" s="59"/>
      <c r="P199" s="59"/>
      <c r="Q199" s="59"/>
      <c r="R199" s="59"/>
      <c r="S199" s="59"/>
      <c r="T199" s="59"/>
      <c r="U199" s="59"/>
      <c r="V199" s="59"/>
    </row>
    <row r="200" spans="1:22">
      <c r="A200" s="59"/>
      <c r="B200" s="59"/>
      <c r="C200" s="59"/>
      <c r="D200" s="59"/>
      <c r="E200" s="59"/>
      <c r="F200" s="59"/>
      <c r="G200" s="59"/>
      <c r="H200" s="59"/>
      <c r="I200" s="59"/>
      <c r="J200" s="59"/>
      <c r="K200" s="59"/>
      <c r="L200" s="59"/>
      <c r="M200" s="59"/>
      <c r="N200" s="59"/>
      <c r="O200" s="59"/>
      <c r="P200" s="59"/>
      <c r="Q200" s="59"/>
      <c r="R200" s="59"/>
      <c r="S200" s="59"/>
      <c r="T200" s="59"/>
      <c r="U200" s="59"/>
      <c r="V200" s="59"/>
    </row>
    <row r="201" spans="1:22">
      <c r="A201" s="59"/>
      <c r="B201" s="59"/>
      <c r="C201" s="59"/>
      <c r="D201" s="59"/>
      <c r="E201" s="59"/>
      <c r="F201" s="59"/>
      <c r="G201" s="59"/>
      <c r="H201" s="59"/>
      <c r="I201" s="59"/>
      <c r="J201" s="59"/>
      <c r="K201" s="59"/>
      <c r="L201" s="59"/>
      <c r="M201" s="59"/>
      <c r="N201" s="59"/>
      <c r="O201" s="59"/>
      <c r="P201" s="59"/>
      <c r="Q201" s="59"/>
      <c r="R201" s="59"/>
      <c r="S201" s="59"/>
      <c r="T201" s="59"/>
      <c r="U201" s="59"/>
      <c r="V201" s="59"/>
    </row>
    <row r="202" spans="1:22">
      <c r="A202" s="59"/>
      <c r="B202" s="59"/>
      <c r="C202" s="59"/>
      <c r="D202" s="59"/>
      <c r="E202" s="59"/>
      <c r="F202" s="59"/>
      <c r="G202" s="59"/>
      <c r="H202" s="59"/>
      <c r="I202" s="59"/>
      <c r="J202" s="59"/>
      <c r="K202" s="59"/>
      <c r="L202" s="59"/>
      <c r="M202" s="59"/>
      <c r="N202" s="59"/>
      <c r="O202" s="59"/>
      <c r="P202" s="59"/>
      <c r="Q202" s="59"/>
      <c r="R202" s="59"/>
      <c r="S202" s="59"/>
      <c r="T202" s="59"/>
      <c r="U202" s="59"/>
      <c r="V202" s="59"/>
    </row>
    <row r="203" spans="1:22">
      <c r="A203" s="59"/>
      <c r="B203" s="59"/>
      <c r="C203" s="59"/>
      <c r="D203" s="59"/>
      <c r="E203" s="59"/>
      <c r="F203" s="59"/>
      <c r="G203" s="59"/>
      <c r="H203" s="59"/>
      <c r="I203" s="59"/>
      <c r="J203" s="59"/>
      <c r="K203" s="59"/>
      <c r="L203" s="59"/>
      <c r="M203" s="59"/>
      <c r="N203" s="59"/>
      <c r="O203" s="59"/>
      <c r="P203" s="59"/>
      <c r="Q203" s="59"/>
      <c r="R203" s="59"/>
      <c r="S203" s="59"/>
      <c r="T203" s="59"/>
      <c r="U203" s="59"/>
      <c r="V203" s="59"/>
    </row>
    <row r="204" spans="1:22">
      <c r="A204" s="59"/>
      <c r="B204" s="59"/>
      <c r="C204" s="59"/>
      <c r="D204" s="59"/>
      <c r="E204" s="59"/>
      <c r="F204" s="59"/>
      <c r="G204" s="59"/>
      <c r="H204" s="59"/>
      <c r="I204" s="59"/>
      <c r="J204" s="59"/>
      <c r="K204" s="59"/>
      <c r="L204" s="59"/>
      <c r="M204" s="59"/>
      <c r="N204" s="59"/>
      <c r="O204" s="59"/>
      <c r="P204" s="59"/>
      <c r="Q204" s="59"/>
      <c r="R204" s="59"/>
      <c r="S204" s="59"/>
      <c r="T204" s="59"/>
      <c r="U204" s="59"/>
      <c r="V204" s="59"/>
    </row>
    <row r="205" spans="1:22">
      <c r="A205" s="59"/>
      <c r="B205" s="59"/>
      <c r="C205" s="59"/>
      <c r="D205" s="59"/>
      <c r="E205" s="59"/>
      <c r="F205" s="59"/>
      <c r="G205" s="59"/>
      <c r="H205" s="59"/>
      <c r="I205" s="59"/>
      <c r="J205" s="59"/>
      <c r="K205" s="59"/>
      <c r="L205" s="59"/>
      <c r="M205" s="59"/>
      <c r="N205" s="59"/>
      <c r="O205" s="59"/>
      <c r="P205" s="59"/>
      <c r="Q205" s="59"/>
      <c r="R205" s="59"/>
      <c r="S205" s="59"/>
      <c r="T205" s="59"/>
      <c r="U205" s="59"/>
      <c r="V205" s="59"/>
    </row>
    <row r="206" spans="1:22">
      <c r="A206" s="59"/>
      <c r="B206" s="59"/>
      <c r="C206" s="59"/>
      <c r="D206" s="59"/>
      <c r="E206" s="59"/>
      <c r="F206" s="59"/>
      <c r="G206" s="59"/>
      <c r="H206" s="59"/>
      <c r="I206" s="59"/>
      <c r="J206" s="59"/>
      <c r="K206" s="59"/>
      <c r="L206" s="59"/>
      <c r="M206" s="59"/>
      <c r="N206" s="59"/>
      <c r="O206" s="59"/>
      <c r="P206" s="59"/>
      <c r="Q206" s="59"/>
      <c r="R206" s="59"/>
      <c r="S206" s="59"/>
      <c r="T206" s="59"/>
      <c r="U206" s="59"/>
      <c r="V206" s="59"/>
    </row>
    <row r="207" spans="1:22">
      <c r="A207" s="59"/>
      <c r="B207" s="59"/>
      <c r="C207" s="59"/>
      <c r="D207" s="59"/>
      <c r="E207" s="59"/>
      <c r="F207" s="59"/>
      <c r="G207" s="59"/>
      <c r="H207" s="59"/>
      <c r="I207" s="59"/>
      <c r="J207" s="59"/>
      <c r="K207" s="59"/>
      <c r="L207" s="59"/>
      <c r="M207" s="59"/>
      <c r="N207" s="59"/>
      <c r="O207" s="59"/>
      <c r="P207" s="59"/>
      <c r="Q207" s="59"/>
      <c r="R207" s="59"/>
      <c r="S207" s="59"/>
      <c r="T207" s="59"/>
      <c r="U207" s="59"/>
      <c r="V207" s="59"/>
    </row>
    <row r="208" spans="1:22">
      <c r="A208" s="59"/>
      <c r="B208" s="59"/>
      <c r="C208" s="59"/>
      <c r="D208" s="59"/>
      <c r="E208" s="59"/>
      <c r="F208" s="59"/>
      <c r="G208" s="59"/>
      <c r="H208" s="59"/>
      <c r="I208" s="59"/>
      <c r="J208" s="59"/>
      <c r="K208" s="59"/>
      <c r="L208" s="59"/>
      <c r="M208" s="59"/>
      <c r="N208" s="59"/>
      <c r="O208" s="59"/>
      <c r="P208" s="59"/>
      <c r="Q208" s="59"/>
      <c r="R208" s="59"/>
      <c r="S208" s="59"/>
      <c r="T208" s="59"/>
      <c r="U208" s="59"/>
      <c r="V208" s="59"/>
    </row>
    <row r="209" spans="1:22">
      <c r="A209" s="59"/>
      <c r="B209" s="59"/>
      <c r="C209" s="59"/>
      <c r="D209" s="59"/>
      <c r="E209" s="59"/>
      <c r="F209" s="59"/>
      <c r="G209" s="59"/>
      <c r="H209" s="59"/>
      <c r="I209" s="59"/>
      <c r="J209" s="59"/>
      <c r="K209" s="59"/>
      <c r="L209" s="59"/>
      <c r="M209" s="59"/>
      <c r="N209" s="59"/>
      <c r="O209" s="59"/>
      <c r="P209" s="59"/>
      <c r="Q209" s="59"/>
      <c r="R209" s="59"/>
      <c r="S209" s="59"/>
      <c r="T209" s="59"/>
      <c r="U209" s="59"/>
      <c r="V209" s="59"/>
    </row>
    <row r="210" spans="1:22">
      <c r="A210" s="59"/>
      <c r="B210" s="59"/>
      <c r="C210" s="59"/>
      <c r="D210" s="59"/>
      <c r="E210" s="59"/>
      <c r="F210" s="59"/>
      <c r="G210" s="59"/>
      <c r="H210" s="59"/>
      <c r="I210" s="59"/>
      <c r="J210" s="59"/>
      <c r="K210" s="59"/>
      <c r="L210" s="59"/>
      <c r="M210" s="59"/>
      <c r="N210" s="59"/>
      <c r="O210" s="59"/>
      <c r="P210" s="59"/>
      <c r="Q210" s="59"/>
      <c r="R210" s="59"/>
      <c r="S210" s="59"/>
      <c r="T210" s="59"/>
      <c r="U210" s="59"/>
      <c r="V210" s="59"/>
    </row>
    <row r="211" spans="1:22">
      <c r="A211" s="59"/>
      <c r="B211" s="59"/>
      <c r="C211" s="59"/>
      <c r="D211" s="59"/>
      <c r="E211" s="59"/>
      <c r="F211" s="59"/>
      <c r="G211" s="59"/>
      <c r="H211" s="59"/>
      <c r="I211" s="59"/>
      <c r="J211" s="59"/>
      <c r="K211" s="59"/>
      <c r="L211" s="59"/>
      <c r="M211" s="59"/>
      <c r="N211" s="59"/>
      <c r="O211" s="59"/>
      <c r="P211" s="59"/>
      <c r="Q211" s="59"/>
      <c r="R211" s="59"/>
      <c r="S211" s="59"/>
      <c r="T211" s="59"/>
      <c r="U211" s="59"/>
      <c r="V211" s="59"/>
    </row>
    <row r="212" spans="1:22">
      <c r="A212" s="59"/>
      <c r="B212" s="59"/>
      <c r="C212" s="59"/>
      <c r="D212" s="59"/>
      <c r="E212" s="59"/>
      <c r="F212" s="59"/>
      <c r="G212" s="59"/>
      <c r="H212" s="59"/>
      <c r="I212" s="59"/>
      <c r="J212" s="59"/>
      <c r="K212" s="59"/>
      <c r="L212" s="59"/>
      <c r="M212" s="59"/>
      <c r="N212" s="59"/>
      <c r="O212" s="59"/>
      <c r="P212" s="59"/>
      <c r="Q212" s="59"/>
      <c r="R212" s="59"/>
      <c r="S212" s="59"/>
      <c r="T212" s="59"/>
      <c r="U212" s="59"/>
      <c r="V212" s="59"/>
    </row>
    <row r="213" spans="1:22">
      <c r="A213" s="59"/>
      <c r="B213" s="59"/>
      <c r="C213" s="59"/>
      <c r="D213" s="59"/>
      <c r="E213" s="59"/>
      <c r="F213" s="59"/>
      <c r="G213" s="59"/>
      <c r="H213" s="59"/>
      <c r="I213" s="59"/>
      <c r="J213" s="59"/>
      <c r="K213" s="59"/>
      <c r="L213" s="59"/>
      <c r="M213" s="59"/>
      <c r="N213" s="59"/>
      <c r="O213" s="59"/>
      <c r="P213" s="59"/>
      <c r="Q213" s="59"/>
      <c r="R213" s="59"/>
      <c r="S213" s="59"/>
      <c r="T213" s="59"/>
      <c r="U213" s="59"/>
      <c r="V213" s="59"/>
    </row>
    <row r="214" spans="1:22">
      <c r="A214" s="59"/>
      <c r="B214" s="59"/>
      <c r="C214" s="59"/>
      <c r="D214" s="59"/>
      <c r="E214" s="59"/>
      <c r="F214" s="59"/>
      <c r="G214" s="59"/>
      <c r="H214" s="59"/>
      <c r="I214" s="59"/>
      <c r="J214" s="59"/>
      <c r="K214" s="59"/>
      <c r="L214" s="59"/>
      <c r="M214" s="59"/>
      <c r="N214" s="59"/>
      <c r="O214" s="59"/>
      <c r="P214" s="59"/>
      <c r="Q214" s="59"/>
      <c r="R214" s="59"/>
      <c r="S214" s="59"/>
      <c r="T214" s="59"/>
      <c r="U214" s="59"/>
      <c r="V214" s="59"/>
    </row>
    <row r="215" spans="1:22">
      <c r="A215" s="59"/>
      <c r="B215" s="59"/>
      <c r="C215" s="59"/>
      <c r="D215" s="59"/>
      <c r="E215" s="59"/>
      <c r="F215" s="59"/>
      <c r="G215" s="59"/>
      <c r="H215" s="59"/>
      <c r="I215" s="59"/>
      <c r="J215" s="59"/>
      <c r="K215" s="59"/>
      <c r="L215" s="59"/>
      <c r="M215" s="59"/>
      <c r="N215" s="59"/>
      <c r="O215" s="59"/>
      <c r="P215" s="59"/>
      <c r="Q215" s="59"/>
      <c r="R215" s="59"/>
      <c r="S215" s="59"/>
      <c r="T215" s="59"/>
      <c r="U215" s="59"/>
      <c r="V215" s="59"/>
    </row>
    <row r="216" spans="1:22">
      <c r="A216" s="59"/>
      <c r="B216" s="59"/>
      <c r="C216" s="59"/>
      <c r="D216" s="59"/>
      <c r="E216" s="59"/>
      <c r="F216" s="59"/>
      <c r="G216" s="59"/>
      <c r="H216" s="59"/>
      <c r="I216" s="59"/>
      <c r="J216" s="59"/>
      <c r="K216" s="59"/>
      <c r="L216" s="59"/>
      <c r="M216" s="59"/>
      <c r="N216" s="59"/>
      <c r="O216" s="59"/>
      <c r="P216" s="59"/>
      <c r="Q216" s="59"/>
      <c r="R216" s="59"/>
      <c r="S216" s="59"/>
      <c r="T216" s="59"/>
      <c r="U216" s="59"/>
      <c r="V216" s="59"/>
    </row>
    <row r="217" spans="1:22">
      <c r="A217" s="59"/>
      <c r="B217" s="59"/>
      <c r="C217" s="59"/>
      <c r="D217" s="59"/>
      <c r="E217" s="59"/>
      <c r="F217" s="59"/>
      <c r="G217" s="59"/>
      <c r="H217" s="59"/>
      <c r="I217" s="59"/>
      <c r="J217" s="59"/>
      <c r="K217" s="59"/>
      <c r="L217" s="59"/>
      <c r="M217" s="59"/>
      <c r="N217" s="59"/>
      <c r="O217" s="59"/>
      <c r="P217" s="59"/>
      <c r="Q217" s="59"/>
      <c r="R217" s="59"/>
      <c r="S217" s="59"/>
      <c r="T217" s="59"/>
      <c r="U217" s="59"/>
      <c r="V217" s="59"/>
    </row>
    <row r="218" spans="1:22">
      <c r="A218" s="59"/>
      <c r="B218" s="59"/>
      <c r="C218" s="59"/>
      <c r="D218" s="59"/>
      <c r="E218" s="59"/>
      <c r="F218" s="59"/>
      <c r="G218" s="59"/>
      <c r="H218" s="59"/>
      <c r="I218" s="59"/>
      <c r="J218" s="59"/>
      <c r="K218" s="59"/>
      <c r="L218" s="59"/>
      <c r="M218" s="59"/>
      <c r="N218" s="59"/>
      <c r="O218" s="59"/>
      <c r="P218" s="59"/>
      <c r="Q218" s="59"/>
      <c r="R218" s="59"/>
      <c r="S218" s="59"/>
      <c r="T218" s="59"/>
      <c r="U218" s="59"/>
      <c r="V218" s="59"/>
    </row>
    <row r="219" spans="1:22">
      <c r="A219" s="59"/>
      <c r="B219" s="59"/>
      <c r="C219" s="59"/>
      <c r="D219" s="59"/>
      <c r="E219" s="59"/>
      <c r="F219" s="59"/>
      <c r="G219" s="59"/>
      <c r="H219" s="59"/>
      <c r="I219" s="59"/>
      <c r="J219" s="59"/>
      <c r="K219" s="59"/>
      <c r="L219" s="59"/>
      <c r="M219" s="59"/>
      <c r="N219" s="59"/>
      <c r="O219" s="59"/>
      <c r="P219" s="59"/>
      <c r="Q219" s="59"/>
      <c r="R219" s="59"/>
      <c r="S219" s="59"/>
      <c r="T219" s="59"/>
      <c r="U219" s="59"/>
      <c r="V219" s="59"/>
    </row>
    <row r="220" spans="1:22">
      <c r="A220" s="59"/>
      <c r="B220" s="59"/>
      <c r="C220" s="59"/>
      <c r="D220" s="59"/>
      <c r="E220" s="59"/>
      <c r="F220" s="59"/>
      <c r="G220" s="59"/>
      <c r="H220" s="59"/>
      <c r="I220" s="59"/>
      <c r="J220" s="59"/>
      <c r="K220" s="59"/>
      <c r="L220" s="59"/>
      <c r="M220" s="59"/>
      <c r="N220" s="59"/>
      <c r="O220" s="59"/>
      <c r="P220" s="59"/>
      <c r="Q220" s="59"/>
      <c r="R220" s="59"/>
      <c r="S220" s="59"/>
      <c r="T220" s="59"/>
      <c r="U220" s="59"/>
      <c r="V220" s="59"/>
    </row>
    <row r="221" spans="1:22">
      <c r="A221" s="59"/>
      <c r="B221" s="59"/>
      <c r="C221" s="59"/>
      <c r="D221" s="59"/>
      <c r="E221" s="59"/>
      <c r="F221" s="59"/>
      <c r="G221" s="59"/>
      <c r="H221" s="59"/>
      <c r="I221" s="59"/>
      <c r="J221" s="59"/>
      <c r="K221" s="59"/>
      <c r="L221" s="59"/>
      <c r="M221" s="59"/>
      <c r="N221" s="59"/>
      <c r="O221" s="59"/>
      <c r="P221" s="59"/>
      <c r="Q221" s="59"/>
      <c r="R221" s="59"/>
      <c r="S221" s="59"/>
      <c r="T221" s="59"/>
      <c r="U221" s="59"/>
      <c r="V221" s="59"/>
    </row>
    <row r="222" spans="1:22">
      <c r="A222" s="59"/>
      <c r="B222" s="59"/>
      <c r="C222" s="59"/>
      <c r="D222" s="59"/>
      <c r="E222" s="59"/>
      <c r="F222" s="59"/>
      <c r="G222" s="59"/>
      <c r="H222" s="59"/>
      <c r="I222" s="59"/>
      <c r="J222" s="59"/>
      <c r="K222" s="59"/>
      <c r="L222" s="59"/>
      <c r="M222" s="59"/>
      <c r="N222" s="59"/>
      <c r="O222" s="59"/>
      <c r="P222" s="59"/>
      <c r="Q222" s="59"/>
      <c r="R222" s="59"/>
      <c r="S222" s="59"/>
      <c r="T222" s="59"/>
      <c r="U222" s="59"/>
      <c r="V222" s="59"/>
    </row>
    <row r="223" spans="1:22">
      <c r="A223" s="59"/>
      <c r="B223" s="59"/>
      <c r="C223" s="59"/>
      <c r="D223" s="59"/>
      <c r="E223" s="59"/>
      <c r="F223" s="59"/>
      <c r="G223" s="59"/>
      <c r="H223" s="59"/>
      <c r="I223" s="59"/>
      <c r="J223" s="59"/>
      <c r="K223" s="59"/>
      <c r="L223" s="59"/>
      <c r="M223" s="59"/>
      <c r="N223" s="59"/>
      <c r="O223" s="59"/>
      <c r="P223" s="59"/>
      <c r="Q223" s="59"/>
      <c r="R223" s="59"/>
      <c r="S223" s="59"/>
      <c r="T223" s="59"/>
      <c r="U223" s="59"/>
      <c r="V223" s="59"/>
    </row>
    <row r="224" spans="1:22">
      <c r="A224" s="59"/>
      <c r="B224" s="59"/>
      <c r="C224" s="59"/>
      <c r="D224" s="59"/>
      <c r="E224" s="59"/>
      <c r="F224" s="59"/>
      <c r="G224" s="59"/>
      <c r="H224" s="59"/>
      <c r="I224" s="59"/>
      <c r="J224" s="59"/>
      <c r="K224" s="59"/>
      <c r="L224" s="59"/>
      <c r="M224" s="59"/>
      <c r="N224" s="59"/>
      <c r="O224" s="59"/>
      <c r="P224" s="59"/>
      <c r="Q224" s="59"/>
      <c r="R224" s="59"/>
      <c r="S224" s="59"/>
      <c r="T224" s="59"/>
      <c r="U224" s="59"/>
      <c r="V224" s="59"/>
    </row>
    <row r="225" spans="1:22">
      <c r="A225" s="59"/>
      <c r="B225" s="59"/>
      <c r="C225" s="59"/>
      <c r="D225" s="59"/>
      <c r="E225" s="59"/>
      <c r="F225" s="59"/>
      <c r="G225" s="59"/>
      <c r="H225" s="59"/>
      <c r="I225" s="59"/>
      <c r="J225" s="59"/>
      <c r="K225" s="59"/>
      <c r="L225" s="59"/>
      <c r="M225" s="59"/>
      <c r="N225" s="59"/>
      <c r="O225" s="59"/>
      <c r="P225" s="59"/>
      <c r="Q225" s="59"/>
      <c r="R225" s="59"/>
      <c r="S225" s="59"/>
      <c r="T225" s="59"/>
      <c r="U225" s="59"/>
      <c r="V225" s="59"/>
    </row>
    <row r="226" spans="1:22">
      <c r="A226" s="59"/>
      <c r="B226" s="59"/>
      <c r="C226" s="59"/>
      <c r="D226" s="59"/>
      <c r="E226" s="59"/>
      <c r="F226" s="59"/>
      <c r="G226" s="59"/>
      <c r="H226" s="59"/>
      <c r="I226" s="59"/>
      <c r="J226" s="59"/>
      <c r="K226" s="59"/>
      <c r="L226" s="59"/>
      <c r="M226" s="59"/>
      <c r="N226" s="59"/>
      <c r="O226" s="59"/>
      <c r="P226" s="59"/>
      <c r="Q226" s="59"/>
      <c r="R226" s="59"/>
      <c r="S226" s="59"/>
      <c r="T226" s="59"/>
      <c r="U226" s="59"/>
      <c r="V226" s="59"/>
    </row>
    <row r="227" spans="1:22">
      <c r="A227" s="59"/>
      <c r="B227" s="59"/>
      <c r="C227" s="59"/>
      <c r="D227" s="59"/>
      <c r="E227" s="59"/>
      <c r="F227" s="59"/>
      <c r="G227" s="59"/>
      <c r="H227" s="59"/>
      <c r="I227" s="59"/>
      <c r="J227" s="59"/>
      <c r="K227" s="59"/>
      <c r="L227" s="59"/>
      <c r="M227" s="59"/>
      <c r="N227" s="59"/>
      <c r="O227" s="59"/>
      <c r="P227" s="59"/>
      <c r="Q227" s="59"/>
      <c r="R227" s="59"/>
      <c r="S227" s="59"/>
      <c r="T227" s="59"/>
      <c r="U227" s="59"/>
      <c r="V227" s="59"/>
    </row>
    <row r="228" spans="1:22">
      <c r="A228" s="59"/>
      <c r="B228" s="59"/>
      <c r="C228" s="59"/>
      <c r="D228" s="59"/>
      <c r="E228" s="59"/>
      <c r="F228" s="59"/>
      <c r="G228" s="59"/>
      <c r="H228" s="59"/>
      <c r="I228" s="59"/>
      <c r="J228" s="59"/>
      <c r="K228" s="59"/>
      <c r="L228" s="59"/>
      <c r="M228" s="59"/>
      <c r="N228" s="59"/>
      <c r="O228" s="59"/>
      <c r="P228" s="59"/>
      <c r="Q228" s="59"/>
      <c r="R228" s="59"/>
      <c r="S228" s="59"/>
      <c r="T228" s="59"/>
      <c r="U228" s="59"/>
      <c r="V228" s="59"/>
    </row>
    <row r="229" spans="1:22">
      <c r="A229" s="59"/>
      <c r="B229" s="59"/>
      <c r="C229" s="59"/>
      <c r="D229" s="59"/>
      <c r="E229" s="59"/>
      <c r="F229" s="59"/>
      <c r="G229" s="59"/>
      <c r="H229" s="59"/>
      <c r="I229" s="59"/>
      <c r="J229" s="59"/>
      <c r="K229" s="59"/>
      <c r="L229" s="59"/>
      <c r="M229" s="59"/>
      <c r="N229" s="59"/>
      <c r="O229" s="59"/>
      <c r="P229" s="59"/>
      <c r="Q229" s="59"/>
      <c r="R229" s="59"/>
      <c r="S229" s="59"/>
      <c r="T229" s="59"/>
      <c r="U229" s="59"/>
      <c r="V229" s="59"/>
    </row>
    <row r="230" spans="1:22">
      <c r="A230" s="59"/>
      <c r="B230" s="59"/>
      <c r="C230" s="59"/>
      <c r="D230" s="59"/>
      <c r="E230" s="59"/>
      <c r="F230" s="59"/>
      <c r="G230" s="59"/>
      <c r="H230" s="59"/>
      <c r="I230" s="59"/>
      <c r="J230" s="59"/>
      <c r="K230" s="59"/>
      <c r="L230" s="59"/>
      <c r="M230" s="59"/>
      <c r="N230" s="59"/>
      <c r="O230" s="59"/>
      <c r="P230" s="59"/>
      <c r="Q230" s="59"/>
      <c r="R230" s="59"/>
      <c r="S230" s="59"/>
      <c r="T230" s="59"/>
      <c r="U230" s="59"/>
      <c r="V230" s="59"/>
    </row>
    <row r="231" spans="1:22">
      <c r="A231" s="59"/>
      <c r="B231" s="59"/>
      <c r="C231" s="59"/>
      <c r="D231" s="59"/>
      <c r="E231" s="59"/>
      <c r="F231" s="59"/>
      <c r="G231" s="59"/>
      <c r="H231" s="59"/>
      <c r="I231" s="59"/>
      <c r="J231" s="59"/>
      <c r="K231" s="59"/>
      <c r="L231" s="59"/>
      <c r="M231" s="59"/>
      <c r="N231" s="59"/>
      <c r="O231" s="59"/>
      <c r="P231" s="59"/>
      <c r="Q231" s="59"/>
      <c r="R231" s="59"/>
      <c r="S231" s="59"/>
      <c r="T231" s="59"/>
      <c r="U231" s="59"/>
      <c r="V231" s="59"/>
    </row>
    <row r="232" spans="1:22">
      <c r="A232" s="59"/>
      <c r="B232" s="59"/>
      <c r="C232" s="59"/>
      <c r="D232" s="59"/>
      <c r="E232" s="59"/>
      <c r="F232" s="59"/>
      <c r="G232" s="59"/>
      <c r="H232" s="59"/>
      <c r="I232" s="59"/>
      <c r="J232" s="59"/>
      <c r="K232" s="59"/>
      <c r="L232" s="59"/>
      <c r="M232" s="59"/>
      <c r="N232" s="59"/>
      <c r="O232" s="59"/>
      <c r="P232" s="59"/>
      <c r="Q232" s="59"/>
      <c r="R232" s="59"/>
      <c r="S232" s="59"/>
      <c r="T232" s="59"/>
      <c r="U232" s="59"/>
      <c r="V232" s="59"/>
    </row>
    <row r="233" spans="1:22">
      <c r="A233" s="59"/>
      <c r="B233" s="59"/>
      <c r="C233" s="59"/>
      <c r="D233" s="59"/>
      <c r="E233" s="59"/>
      <c r="F233" s="59"/>
      <c r="G233" s="59"/>
      <c r="H233" s="59"/>
      <c r="I233" s="59"/>
      <c r="J233" s="59"/>
      <c r="K233" s="59"/>
      <c r="L233" s="59"/>
      <c r="M233" s="59"/>
      <c r="N233" s="59"/>
      <c r="O233" s="59"/>
      <c r="P233" s="59"/>
      <c r="Q233" s="59"/>
      <c r="R233" s="59"/>
      <c r="S233" s="59"/>
      <c r="T233" s="59"/>
      <c r="U233" s="59"/>
      <c r="V233" s="59"/>
    </row>
    <row r="234" spans="1:22">
      <c r="A234" s="59"/>
      <c r="B234" s="59"/>
      <c r="C234" s="59"/>
      <c r="D234" s="59"/>
      <c r="E234" s="59"/>
      <c r="F234" s="59"/>
      <c r="G234" s="59"/>
      <c r="H234" s="59"/>
      <c r="I234" s="59"/>
      <c r="J234" s="59"/>
      <c r="K234" s="59"/>
      <c r="L234" s="59"/>
      <c r="M234" s="59"/>
      <c r="N234" s="59"/>
      <c r="O234" s="59"/>
      <c r="P234" s="59"/>
      <c r="Q234" s="59"/>
      <c r="R234" s="59"/>
      <c r="S234" s="59"/>
      <c r="T234" s="59"/>
      <c r="U234" s="59"/>
      <c r="V234" s="59"/>
    </row>
    <row r="235" spans="1:22">
      <c r="A235" s="59"/>
      <c r="B235" s="59"/>
      <c r="C235" s="59"/>
      <c r="D235" s="59"/>
      <c r="E235" s="59"/>
      <c r="F235" s="59"/>
      <c r="G235" s="59"/>
      <c r="H235" s="59"/>
      <c r="I235" s="59"/>
      <c r="J235" s="59"/>
      <c r="K235" s="59"/>
      <c r="L235" s="59"/>
      <c r="M235" s="59"/>
      <c r="N235" s="59"/>
      <c r="O235" s="59"/>
      <c r="P235" s="59"/>
      <c r="Q235" s="59"/>
      <c r="R235" s="59"/>
      <c r="S235" s="59"/>
      <c r="T235" s="59"/>
      <c r="U235" s="59"/>
      <c r="V235" s="59"/>
    </row>
    <row r="236" spans="1:22">
      <c r="A236" s="59"/>
      <c r="B236" s="59"/>
      <c r="C236" s="59"/>
      <c r="D236" s="59"/>
      <c r="E236" s="59"/>
      <c r="F236" s="59"/>
      <c r="G236" s="59"/>
      <c r="H236" s="59"/>
      <c r="I236" s="59"/>
      <c r="J236" s="59"/>
      <c r="K236" s="59"/>
      <c r="L236" s="59"/>
      <c r="M236" s="59"/>
      <c r="N236" s="59"/>
      <c r="O236" s="59"/>
      <c r="P236" s="59"/>
      <c r="Q236" s="59"/>
      <c r="R236" s="59"/>
      <c r="S236" s="59"/>
      <c r="T236" s="59"/>
      <c r="U236" s="59"/>
      <c r="V236" s="59"/>
    </row>
    <row r="237" spans="1:22">
      <c r="A237" s="59"/>
      <c r="B237" s="59"/>
      <c r="C237" s="59"/>
      <c r="D237" s="59"/>
      <c r="E237" s="59"/>
      <c r="F237" s="59"/>
      <c r="G237" s="59"/>
      <c r="H237" s="59"/>
      <c r="I237" s="59"/>
      <c r="J237" s="59"/>
      <c r="K237" s="59"/>
      <c r="L237" s="59"/>
      <c r="M237" s="59"/>
      <c r="N237" s="59"/>
      <c r="O237" s="59"/>
      <c r="P237" s="59"/>
      <c r="Q237" s="59"/>
      <c r="R237" s="59"/>
      <c r="S237" s="59"/>
      <c r="T237" s="59"/>
      <c r="U237" s="59"/>
      <c r="V237" s="59"/>
    </row>
    <row r="238" spans="1:22">
      <c r="A238" s="59"/>
      <c r="B238" s="59"/>
      <c r="C238" s="59"/>
      <c r="D238" s="59"/>
      <c r="E238" s="59"/>
      <c r="F238" s="59"/>
      <c r="G238" s="59"/>
      <c r="H238" s="59"/>
      <c r="I238" s="59"/>
      <c r="J238" s="59"/>
      <c r="K238" s="59"/>
      <c r="L238" s="59"/>
      <c r="M238" s="59"/>
      <c r="N238" s="59"/>
      <c r="O238" s="59"/>
      <c r="P238" s="59"/>
      <c r="Q238" s="59"/>
      <c r="R238" s="59"/>
      <c r="S238" s="59"/>
      <c r="T238" s="59"/>
      <c r="U238" s="59"/>
      <c r="V238" s="59"/>
    </row>
    <row r="239" spans="1:22">
      <c r="A239" s="59"/>
      <c r="B239" s="59"/>
      <c r="C239" s="59"/>
      <c r="D239" s="59"/>
      <c r="E239" s="59"/>
      <c r="F239" s="59"/>
      <c r="G239" s="59"/>
      <c r="H239" s="59"/>
      <c r="I239" s="59"/>
      <c r="J239" s="59"/>
      <c r="K239" s="59"/>
      <c r="L239" s="59"/>
      <c r="M239" s="59"/>
      <c r="N239" s="59"/>
      <c r="O239" s="59"/>
      <c r="P239" s="59"/>
      <c r="Q239" s="59"/>
      <c r="R239" s="59"/>
      <c r="S239" s="59"/>
      <c r="T239" s="59"/>
      <c r="U239" s="59"/>
      <c r="V239" s="59"/>
    </row>
    <row r="240" spans="1:22">
      <c r="A240" s="59"/>
      <c r="B240" s="59"/>
      <c r="C240" s="59"/>
      <c r="D240" s="59"/>
      <c r="E240" s="59"/>
      <c r="F240" s="59"/>
      <c r="G240" s="59"/>
      <c r="H240" s="59"/>
      <c r="I240" s="59"/>
      <c r="J240" s="59"/>
      <c r="K240" s="59"/>
      <c r="L240" s="59"/>
      <c r="M240" s="59"/>
      <c r="N240" s="59"/>
      <c r="O240" s="59"/>
      <c r="P240" s="59"/>
      <c r="Q240" s="59"/>
      <c r="R240" s="59"/>
      <c r="S240" s="59"/>
      <c r="T240" s="59"/>
      <c r="U240" s="59"/>
      <c r="V240" s="59"/>
    </row>
    <row r="241" spans="1:22">
      <c r="A241" s="59"/>
      <c r="B241" s="59"/>
      <c r="C241" s="59"/>
      <c r="D241" s="59"/>
      <c r="E241" s="59"/>
      <c r="F241" s="59"/>
      <c r="G241" s="59"/>
      <c r="H241" s="59"/>
      <c r="I241" s="59"/>
      <c r="J241" s="59"/>
      <c r="K241" s="59"/>
      <c r="L241" s="59"/>
      <c r="M241" s="59"/>
      <c r="N241" s="59"/>
      <c r="O241" s="59"/>
      <c r="P241" s="59"/>
      <c r="Q241" s="59"/>
      <c r="R241" s="59"/>
      <c r="S241" s="59"/>
      <c r="T241" s="59"/>
      <c r="U241" s="59"/>
      <c r="V241" s="59"/>
    </row>
    <row r="242" spans="1:22">
      <c r="A242" s="59"/>
      <c r="B242" s="59"/>
      <c r="C242" s="59"/>
      <c r="D242" s="59"/>
      <c r="E242" s="59"/>
      <c r="F242" s="59"/>
      <c r="G242" s="59"/>
      <c r="H242" s="59"/>
      <c r="I242" s="59"/>
      <c r="J242" s="59"/>
      <c r="K242" s="59"/>
      <c r="L242" s="59"/>
      <c r="M242" s="59"/>
      <c r="N242" s="59"/>
      <c r="O242" s="59"/>
      <c r="P242" s="59"/>
      <c r="Q242" s="59"/>
      <c r="R242" s="59"/>
      <c r="S242" s="59"/>
      <c r="T242" s="59"/>
      <c r="U242" s="59"/>
      <c r="V242" s="59"/>
    </row>
    <row r="243" spans="1:22">
      <c r="A243" s="59"/>
      <c r="B243" s="59"/>
      <c r="C243" s="59"/>
      <c r="D243" s="59"/>
      <c r="E243" s="59"/>
      <c r="F243" s="59"/>
      <c r="G243" s="59"/>
      <c r="H243" s="59"/>
      <c r="I243" s="59"/>
      <c r="J243" s="59"/>
      <c r="K243" s="59"/>
      <c r="L243" s="59"/>
      <c r="M243" s="59"/>
      <c r="N243" s="59"/>
      <c r="O243" s="59"/>
      <c r="P243" s="59"/>
      <c r="Q243" s="59"/>
      <c r="R243" s="59"/>
      <c r="S243" s="59"/>
      <c r="T243" s="59"/>
      <c r="U243" s="59"/>
      <c r="V243" s="59"/>
    </row>
    <row r="244" spans="1:22">
      <c r="A244" s="59"/>
      <c r="B244" s="59"/>
      <c r="C244" s="59"/>
      <c r="D244" s="59"/>
      <c r="E244" s="59"/>
      <c r="F244" s="59"/>
      <c r="G244" s="59"/>
      <c r="H244" s="59"/>
      <c r="I244" s="59"/>
      <c r="J244" s="59"/>
      <c r="K244" s="59"/>
      <c r="L244" s="59"/>
      <c r="M244" s="59"/>
      <c r="N244" s="59"/>
      <c r="O244" s="59"/>
      <c r="P244" s="59"/>
      <c r="Q244" s="59"/>
      <c r="R244" s="59"/>
      <c r="S244" s="59"/>
      <c r="T244" s="59"/>
      <c r="U244" s="59"/>
      <c r="V244" s="59"/>
    </row>
    <row r="245" spans="1:22">
      <c r="A245" s="59"/>
      <c r="B245" s="59"/>
      <c r="C245" s="59"/>
      <c r="D245" s="59"/>
      <c r="E245" s="59"/>
      <c r="F245" s="59"/>
      <c r="G245" s="59"/>
      <c r="H245" s="59"/>
      <c r="I245" s="59"/>
      <c r="J245" s="59"/>
      <c r="K245" s="59"/>
      <c r="L245" s="59"/>
      <c r="M245" s="59"/>
      <c r="N245" s="59"/>
      <c r="O245" s="59"/>
      <c r="P245" s="59"/>
      <c r="Q245" s="59"/>
      <c r="R245" s="59"/>
      <c r="S245" s="59"/>
      <c r="T245" s="59"/>
      <c r="U245" s="59"/>
      <c r="V245" s="59"/>
    </row>
    <row r="246" spans="1:22">
      <c r="A246" s="59"/>
      <c r="B246" s="59"/>
      <c r="C246" s="59"/>
      <c r="D246" s="59"/>
      <c r="E246" s="59"/>
      <c r="F246" s="59"/>
      <c r="G246" s="59"/>
      <c r="H246" s="59"/>
      <c r="I246" s="59"/>
      <c r="J246" s="59"/>
      <c r="K246" s="59"/>
      <c r="L246" s="59"/>
      <c r="M246" s="59"/>
      <c r="N246" s="59"/>
      <c r="O246" s="59"/>
      <c r="P246" s="59"/>
      <c r="Q246" s="59"/>
      <c r="R246" s="59"/>
      <c r="S246" s="59"/>
      <c r="T246" s="59"/>
      <c r="U246" s="59"/>
      <c r="V246" s="59"/>
    </row>
    <row r="247" spans="1:22">
      <c r="A247" s="59"/>
      <c r="B247" s="59"/>
      <c r="C247" s="59"/>
      <c r="D247" s="59"/>
      <c r="E247" s="59"/>
      <c r="F247" s="59"/>
      <c r="G247" s="59"/>
      <c r="H247" s="59"/>
      <c r="I247" s="59"/>
      <c r="J247" s="59"/>
      <c r="K247" s="59"/>
      <c r="L247" s="59"/>
      <c r="M247" s="59"/>
      <c r="N247" s="59"/>
      <c r="O247" s="59"/>
      <c r="P247" s="59"/>
      <c r="Q247" s="59"/>
      <c r="R247" s="59"/>
      <c r="S247" s="59"/>
      <c r="T247" s="59"/>
      <c r="U247" s="59"/>
      <c r="V247" s="59"/>
    </row>
    <row r="248" spans="1:22">
      <c r="A248" s="59"/>
      <c r="B248" s="59"/>
      <c r="C248" s="59"/>
      <c r="D248" s="59"/>
      <c r="E248" s="59"/>
      <c r="F248" s="59"/>
      <c r="G248" s="59"/>
      <c r="H248" s="59"/>
      <c r="I248" s="59"/>
      <c r="J248" s="59"/>
      <c r="K248" s="59"/>
      <c r="L248" s="59"/>
      <c r="M248" s="59"/>
      <c r="N248" s="59"/>
      <c r="O248" s="59"/>
      <c r="P248" s="59"/>
      <c r="Q248" s="59"/>
      <c r="R248" s="59"/>
      <c r="S248" s="59"/>
      <c r="T248" s="59"/>
      <c r="U248" s="59"/>
      <c r="V248" s="59"/>
    </row>
    <row r="249" spans="1:22">
      <c r="A249" s="59"/>
      <c r="B249" s="59"/>
      <c r="C249" s="59"/>
      <c r="D249" s="59"/>
      <c r="E249" s="59"/>
      <c r="F249" s="59"/>
      <c r="G249" s="59"/>
      <c r="H249" s="59"/>
      <c r="I249" s="59"/>
      <c r="J249" s="59"/>
      <c r="K249" s="59"/>
      <c r="L249" s="59"/>
      <c r="M249" s="59"/>
      <c r="N249" s="59"/>
      <c r="O249" s="59"/>
      <c r="P249" s="59"/>
      <c r="Q249" s="59"/>
      <c r="R249" s="59"/>
      <c r="S249" s="59"/>
      <c r="T249" s="59"/>
      <c r="U249" s="59"/>
      <c r="V249" s="59"/>
    </row>
    <row r="250" spans="1:22">
      <c r="A250" s="59"/>
      <c r="B250" s="59"/>
      <c r="C250" s="59"/>
      <c r="D250" s="59"/>
      <c r="E250" s="59"/>
      <c r="F250" s="59"/>
      <c r="G250" s="59"/>
      <c r="H250" s="59"/>
      <c r="I250" s="59"/>
      <c r="J250" s="59"/>
      <c r="K250" s="59"/>
      <c r="L250" s="59"/>
      <c r="M250" s="59"/>
      <c r="N250" s="59"/>
      <c r="O250" s="59"/>
      <c r="P250" s="59"/>
      <c r="Q250" s="59"/>
      <c r="R250" s="59"/>
      <c r="S250" s="59"/>
      <c r="T250" s="59"/>
      <c r="U250" s="59"/>
      <c r="V250" s="59"/>
    </row>
    <row r="251" spans="1:22">
      <c r="A251" s="59"/>
      <c r="B251" s="59"/>
      <c r="C251" s="59"/>
      <c r="D251" s="59"/>
      <c r="E251" s="59"/>
      <c r="F251" s="59"/>
      <c r="G251" s="59"/>
      <c r="H251" s="59"/>
      <c r="I251" s="59"/>
      <c r="J251" s="59"/>
      <c r="K251" s="59"/>
      <c r="L251" s="59"/>
      <c r="M251" s="59"/>
      <c r="N251" s="59"/>
      <c r="O251" s="59"/>
      <c r="P251" s="59"/>
      <c r="Q251" s="59"/>
      <c r="R251" s="59"/>
      <c r="S251" s="59"/>
      <c r="T251" s="59"/>
      <c r="U251" s="59"/>
      <c r="V251" s="59"/>
    </row>
    <row r="252" spans="1:22">
      <c r="A252" s="59"/>
      <c r="B252" s="59"/>
      <c r="C252" s="59"/>
      <c r="D252" s="59"/>
      <c r="E252" s="59"/>
      <c r="F252" s="59"/>
      <c r="G252" s="59"/>
      <c r="H252" s="59"/>
      <c r="I252" s="59"/>
      <c r="J252" s="59"/>
      <c r="K252" s="59"/>
      <c r="L252" s="59"/>
      <c r="M252" s="59"/>
      <c r="N252" s="59"/>
      <c r="O252" s="59"/>
      <c r="P252" s="59"/>
      <c r="Q252" s="59"/>
      <c r="R252" s="59"/>
      <c r="S252" s="59"/>
      <c r="T252" s="59"/>
      <c r="U252" s="59"/>
      <c r="V252" s="59"/>
    </row>
    <row r="253" spans="1:22">
      <c r="A253" s="59"/>
      <c r="B253" s="59"/>
      <c r="C253" s="59"/>
      <c r="D253" s="59"/>
      <c r="E253" s="59"/>
      <c r="F253" s="59"/>
      <c r="G253" s="59"/>
      <c r="H253" s="59"/>
      <c r="I253" s="59"/>
      <c r="J253" s="59"/>
      <c r="K253" s="59"/>
      <c r="L253" s="59"/>
      <c r="M253" s="59"/>
      <c r="N253" s="59"/>
      <c r="O253" s="59"/>
      <c r="P253" s="59"/>
      <c r="Q253" s="59"/>
      <c r="R253" s="59"/>
      <c r="S253" s="59"/>
      <c r="T253" s="59"/>
      <c r="U253" s="59"/>
      <c r="V253" s="59"/>
    </row>
    <row r="254" spans="1:22">
      <c r="A254" s="59"/>
      <c r="B254" s="59"/>
      <c r="C254" s="59"/>
      <c r="D254" s="59"/>
      <c r="E254" s="59"/>
      <c r="F254" s="59"/>
      <c r="G254" s="59"/>
      <c r="H254" s="59"/>
      <c r="I254" s="59"/>
      <c r="J254" s="59"/>
      <c r="K254" s="59"/>
      <c r="L254" s="59"/>
      <c r="M254" s="59"/>
      <c r="N254" s="59"/>
      <c r="O254" s="59"/>
      <c r="P254" s="59"/>
      <c r="Q254" s="59"/>
      <c r="R254" s="59"/>
      <c r="S254" s="59"/>
      <c r="T254" s="59"/>
      <c r="U254" s="59"/>
      <c r="V254" s="59"/>
    </row>
    <row r="255" spans="1:22">
      <c r="A255" s="59"/>
      <c r="B255" s="59"/>
      <c r="C255" s="59"/>
      <c r="D255" s="59"/>
      <c r="E255" s="59"/>
      <c r="F255" s="59"/>
      <c r="G255" s="59"/>
      <c r="H255" s="59"/>
      <c r="I255" s="59"/>
      <c r="J255" s="59"/>
      <c r="K255" s="59"/>
      <c r="L255" s="59"/>
      <c r="M255" s="59"/>
      <c r="N255" s="59"/>
      <c r="O255" s="59"/>
      <c r="P255" s="59"/>
      <c r="Q255" s="59"/>
      <c r="R255" s="59"/>
      <c r="S255" s="59"/>
      <c r="T255" s="59"/>
      <c r="U255" s="59"/>
      <c r="V255" s="59"/>
    </row>
    <row r="256" spans="1:22">
      <c r="A256" s="59"/>
      <c r="B256" s="59"/>
      <c r="C256" s="59"/>
      <c r="D256" s="59"/>
      <c r="E256" s="59"/>
      <c r="F256" s="59"/>
      <c r="G256" s="59"/>
      <c r="H256" s="59"/>
      <c r="I256" s="59"/>
      <c r="J256" s="59"/>
      <c r="K256" s="59"/>
      <c r="L256" s="59"/>
      <c r="M256" s="59"/>
      <c r="N256" s="59"/>
      <c r="O256" s="59"/>
      <c r="P256" s="59"/>
      <c r="Q256" s="59"/>
      <c r="R256" s="59"/>
      <c r="S256" s="59"/>
      <c r="T256" s="59"/>
      <c r="U256" s="59"/>
      <c r="V256" s="59"/>
    </row>
    <row r="257" spans="1:22">
      <c r="A257" s="59"/>
      <c r="B257" s="59"/>
      <c r="C257" s="59"/>
      <c r="D257" s="59"/>
      <c r="E257" s="59"/>
      <c r="F257" s="59"/>
      <c r="G257" s="59"/>
      <c r="H257" s="59"/>
      <c r="I257" s="59"/>
      <c r="J257" s="59"/>
      <c r="K257" s="59"/>
      <c r="L257" s="59"/>
      <c r="M257" s="59"/>
      <c r="N257" s="59"/>
      <c r="O257" s="59"/>
      <c r="P257" s="59"/>
      <c r="Q257" s="59"/>
      <c r="R257" s="59"/>
      <c r="S257" s="59"/>
      <c r="T257" s="59"/>
      <c r="U257" s="59"/>
      <c r="V257" s="59"/>
    </row>
    <row r="258" spans="1:22">
      <c r="A258" s="59"/>
      <c r="B258" s="59"/>
      <c r="C258" s="59"/>
      <c r="D258" s="59"/>
      <c r="E258" s="59"/>
      <c r="F258" s="59"/>
      <c r="G258" s="59"/>
      <c r="H258" s="59"/>
      <c r="I258" s="59"/>
      <c r="J258" s="59"/>
      <c r="K258" s="59"/>
      <c r="L258" s="59"/>
      <c r="M258" s="59"/>
      <c r="N258" s="59"/>
      <c r="O258" s="59"/>
      <c r="P258" s="59"/>
      <c r="Q258" s="59"/>
      <c r="R258" s="59"/>
      <c r="S258" s="59"/>
      <c r="T258" s="59"/>
      <c r="U258" s="59"/>
      <c r="V258" s="59"/>
    </row>
    <row r="259" spans="1:22">
      <c r="A259" s="59"/>
      <c r="B259" s="59"/>
      <c r="C259" s="59"/>
      <c r="D259" s="59"/>
      <c r="E259" s="59"/>
      <c r="F259" s="59"/>
      <c r="G259" s="59"/>
      <c r="H259" s="59"/>
      <c r="I259" s="59"/>
      <c r="J259" s="59"/>
      <c r="K259" s="59"/>
      <c r="L259" s="59"/>
      <c r="M259" s="59"/>
      <c r="N259" s="59"/>
      <c r="O259" s="59"/>
      <c r="P259" s="59"/>
      <c r="Q259" s="59"/>
      <c r="R259" s="59"/>
      <c r="S259" s="59"/>
      <c r="T259" s="59"/>
      <c r="U259" s="59"/>
      <c r="V259" s="59"/>
    </row>
    <row r="260" spans="1:22">
      <c r="A260" s="59"/>
      <c r="B260" s="59"/>
      <c r="C260" s="59"/>
      <c r="D260" s="59"/>
      <c r="E260" s="59"/>
      <c r="F260" s="59"/>
      <c r="G260" s="59"/>
      <c r="H260" s="59"/>
      <c r="I260" s="59"/>
      <c r="J260" s="59"/>
      <c r="K260" s="59"/>
      <c r="L260" s="59"/>
      <c r="M260" s="59"/>
      <c r="N260" s="59"/>
      <c r="O260" s="59"/>
      <c r="P260" s="59"/>
      <c r="Q260" s="59"/>
      <c r="R260" s="59"/>
      <c r="S260" s="59"/>
      <c r="T260" s="59"/>
      <c r="U260" s="59"/>
      <c r="V260" s="59"/>
    </row>
    <row r="261" spans="1:22">
      <c r="A261" s="59"/>
      <c r="B261" s="59"/>
      <c r="C261" s="59"/>
      <c r="D261" s="59"/>
      <c r="E261" s="59"/>
      <c r="F261" s="59"/>
      <c r="G261" s="59"/>
      <c r="H261" s="59"/>
      <c r="I261" s="59"/>
      <c r="J261" s="59"/>
      <c r="K261" s="59"/>
      <c r="L261" s="59"/>
      <c r="M261" s="59"/>
      <c r="N261" s="59"/>
      <c r="O261" s="59"/>
      <c r="P261" s="59"/>
      <c r="Q261" s="59"/>
      <c r="R261" s="59"/>
      <c r="S261" s="59"/>
      <c r="T261" s="59"/>
      <c r="U261" s="59"/>
      <c r="V261" s="59"/>
    </row>
    <row r="262" spans="1:22">
      <c r="A262" s="59"/>
      <c r="B262" s="59"/>
      <c r="C262" s="59"/>
      <c r="D262" s="59"/>
      <c r="E262" s="59"/>
      <c r="F262" s="59"/>
      <c r="G262" s="59"/>
      <c r="H262" s="59"/>
      <c r="I262" s="59"/>
      <c r="J262" s="59"/>
      <c r="K262" s="59"/>
      <c r="L262" s="59"/>
      <c r="M262" s="59"/>
      <c r="N262" s="59"/>
      <c r="O262" s="59"/>
      <c r="P262" s="59"/>
      <c r="Q262" s="59"/>
      <c r="R262" s="59"/>
      <c r="S262" s="59"/>
      <c r="T262" s="59"/>
      <c r="U262" s="59"/>
      <c r="V262" s="59"/>
    </row>
    <row r="263" spans="1:22">
      <c r="A263" s="59"/>
      <c r="B263" s="59"/>
      <c r="C263" s="59"/>
      <c r="D263" s="59"/>
      <c r="E263" s="59"/>
      <c r="F263" s="59"/>
      <c r="G263" s="59"/>
      <c r="H263" s="59"/>
      <c r="I263" s="59"/>
      <c r="J263" s="59"/>
      <c r="K263" s="59"/>
      <c r="L263" s="59"/>
      <c r="M263" s="59"/>
      <c r="N263" s="59"/>
      <c r="O263" s="59"/>
      <c r="P263" s="59"/>
      <c r="Q263" s="59"/>
      <c r="R263" s="59"/>
      <c r="S263" s="59"/>
      <c r="T263" s="59"/>
      <c r="U263" s="59"/>
      <c r="V263" s="59"/>
    </row>
    <row r="264" spans="1:22">
      <c r="A264" s="59"/>
      <c r="B264" s="59"/>
      <c r="C264" s="59"/>
      <c r="D264" s="59"/>
      <c r="E264" s="59"/>
      <c r="F264" s="59"/>
      <c r="G264" s="59"/>
      <c r="H264" s="59"/>
      <c r="I264" s="59"/>
      <c r="J264" s="59"/>
      <c r="K264" s="59"/>
      <c r="L264" s="59"/>
      <c r="M264" s="59"/>
      <c r="N264" s="59"/>
      <c r="O264" s="59"/>
      <c r="P264" s="59"/>
      <c r="Q264" s="59"/>
      <c r="R264" s="59"/>
      <c r="S264" s="59"/>
      <c r="T264" s="59"/>
      <c r="U264" s="59"/>
      <c r="V264" s="59"/>
    </row>
    <row r="265" spans="1:22">
      <c r="A265" s="59"/>
      <c r="B265" s="59"/>
      <c r="C265" s="59"/>
      <c r="D265" s="59"/>
      <c r="E265" s="59"/>
      <c r="F265" s="59"/>
      <c r="G265" s="59"/>
      <c r="H265" s="59"/>
      <c r="I265" s="59"/>
      <c r="J265" s="59"/>
      <c r="K265" s="59"/>
      <c r="L265" s="59"/>
      <c r="M265" s="59"/>
      <c r="N265" s="59"/>
      <c r="O265" s="59"/>
      <c r="P265" s="59"/>
      <c r="Q265" s="59"/>
      <c r="R265" s="59"/>
      <c r="S265" s="59"/>
      <c r="T265" s="59"/>
      <c r="U265" s="59"/>
      <c r="V265" s="59"/>
    </row>
    <row r="266" spans="1:22">
      <c r="A266" s="59"/>
      <c r="B266" s="59"/>
      <c r="C266" s="59"/>
      <c r="D266" s="59"/>
      <c r="E266" s="59"/>
      <c r="F266" s="59"/>
      <c r="G266" s="59"/>
      <c r="H266" s="59"/>
      <c r="I266" s="59"/>
      <c r="J266" s="59"/>
      <c r="K266" s="59"/>
      <c r="L266" s="59"/>
      <c r="M266" s="59"/>
      <c r="N266" s="59"/>
      <c r="O266" s="59"/>
      <c r="P266" s="59"/>
      <c r="Q266" s="59"/>
      <c r="R266" s="59"/>
      <c r="S266" s="59"/>
      <c r="T266" s="59"/>
      <c r="U266" s="59"/>
      <c r="V266" s="59"/>
    </row>
    <row r="267" spans="1:22">
      <c r="A267" s="59"/>
      <c r="B267" s="59"/>
      <c r="C267" s="59"/>
      <c r="D267" s="59"/>
      <c r="E267" s="59"/>
      <c r="F267" s="59"/>
      <c r="G267" s="59"/>
      <c r="H267" s="59"/>
      <c r="I267" s="59"/>
      <c r="J267" s="59"/>
      <c r="K267" s="59"/>
      <c r="L267" s="59"/>
      <c r="M267" s="59"/>
      <c r="N267" s="59"/>
      <c r="O267" s="59"/>
      <c r="P267" s="59"/>
      <c r="Q267" s="59"/>
      <c r="R267" s="59"/>
      <c r="S267" s="59"/>
      <c r="T267" s="59"/>
      <c r="U267" s="59"/>
      <c r="V267" s="59"/>
    </row>
    <row r="268" spans="1:22">
      <c r="A268" s="59"/>
      <c r="B268" s="59"/>
      <c r="C268" s="59"/>
      <c r="D268" s="59"/>
      <c r="E268" s="59"/>
      <c r="F268" s="59"/>
      <c r="G268" s="59"/>
      <c r="H268" s="59"/>
      <c r="I268" s="59"/>
      <c r="J268" s="59"/>
      <c r="K268" s="59"/>
      <c r="L268" s="59"/>
      <c r="M268" s="59"/>
      <c r="N268" s="59"/>
      <c r="O268" s="59"/>
      <c r="P268" s="59"/>
      <c r="Q268" s="59"/>
      <c r="R268" s="59"/>
      <c r="S268" s="59"/>
      <c r="T268" s="59"/>
      <c r="U268" s="59"/>
      <c r="V268" s="59"/>
    </row>
    <row r="269" spans="1:22">
      <c r="A269" s="59"/>
      <c r="B269" s="59"/>
      <c r="C269" s="59"/>
      <c r="D269" s="59"/>
      <c r="E269" s="59"/>
      <c r="F269" s="59"/>
      <c r="G269" s="59"/>
      <c r="H269" s="59"/>
      <c r="I269" s="59"/>
      <c r="J269" s="59"/>
      <c r="K269" s="59"/>
      <c r="L269" s="59"/>
      <c r="M269" s="59"/>
      <c r="N269" s="59"/>
      <c r="O269" s="59"/>
      <c r="P269" s="59"/>
      <c r="Q269" s="59"/>
      <c r="R269" s="59"/>
      <c r="S269" s="59"/>
      <c r="T269" s="59"/>
      <c r="U269" s="59"/>
      <c r="V269" s="59"/>
    </row>
    <row r="270" spans="1:22">
      <c r="A270" s="59"/>
      <c r="B270" s="59"/>
      <c r="C270" s="59"/>
      <c r="D270" s="59"/>
      <c r="E270" s="59"/>
      <c r="F270" s="59"/>
      <c r="G270" s="59"/>
      <c r="H270" s="59"/>
      <c r="I270" s="59"/>
      <c r="J270" s="59"/>
      <c r="K270" s="59"/>
      <c r="L270" s="59"/>
      <c r="M270" s="59"/>
      <c r="N270" s="59"/>
      <c r="O270" s="59"/>
      <c r="P270" s="59"/>
      <c r="Q270" s="59"/>
      <c r="R270" s="59"/>
      <c r="S270" s="59"/>
      <c r="T270" s="59"/>
      <c r="U270" s="59"/>
      <c r="V270" s="59"/>
    </row>
    <row r="271" spans="1:22">
      <c r="A271" s="59"/>
      <c r="B271" s="59"/>
      <c r="C271" s="59"/>
      <c r="D271" s="59"/>
      <c r="E271" s="59"/>
      <c r="F271" s="59"/>
      <c r="G271" s="59"/>
      <c r="H271" s="59"/>
      <c r="I271" s="59"/>
      <c r="J271" s="59"/>
      <c r="K271" s="59"/>
      <c r="L271" s="59"/>
      <c r="M271" s="59"/>
      <c r="N271" s="59"/>
      <c r="O271" s="59"/>
      <c r="P271" s="59"/>
      <c r="Q271" s="59"/>
      <c r="R271" s="59"/>
      <c r="S271" s="59"/>
      <c r="T271" s="59"/>
      <c r="U271" s="59"/>
      <c r="V271" s="59"/>
    </row>
    <row r="272" spans="1:22">
      <c r="A272" s="59"/>
      <c r="B272" s="59"/>
      <c r="C272" s="59"/>
      <c r="D272" s="59"/>
      <c r="E272" s="59"/>
      <c r="F272" s="59"/>
      <c r="G272" s="59"/>
      <c r="H272" s="59"/>
      <c r="I272" s="59"/>
      <c r="J272" s="59"/>
      <c r="K272" s="59"/>
      <c r="L272" s="59"/>
      <c r="M272" s="59"/>
      <c r="N272" s="59"/>
      <c r="O272" s="59"/>
      <c r="P272" s="59"/>
      <c r="Q272" s="59"/>
      <c r="R272" s="59"/>
      <c r="S272" s="59"/>
      <c r="T272" s="59"/>
      <c r="U272" s="59"/>
      <c r="V272" s="59"/>
    </row>
    <row r="273" spans="1:22">
      <c r="A273" s="59"/>
      <c r="B273" s="59"/>
      <c r="C273" s="59"/>
      <c r="D273" s="59"/>
      <c r="E273" s="59"/>
      <c r="F273" s="59"/>
      <c r="G273" s="59"/>
      <c r="H273" s="59"/>
      <c r="I273" s="59"/>
      <c r="J273" s="59"/>
      <c r="K273" s="59"/>
      <c r="L273" s="59"/>
      <c r="M273" s="59"/>
      <c r="N273" s="59"/>
      <c r="O273" s="59"/>
      <c r="P273" s="59"/>
      <c r="Q273" s="59"/>
      <c r="R273" s="59"/>
      <c r="S273" s="59"/>
      <c r="T273" s="59"/>
      <c r="U273" s="59"/>
      <c r="V273" s="59"/>
    </row>
    <row r="274" spans="1:22">
      <c r="A274" s="59"/>
      <c r="B274" s="59"/>
      <c r="C274" s="59"/>
      <c r="D274" s="59"/>
      <c r="E274" s="59"/>
      <c r="F274" s="59"/>
      <c r="G274" s="59"/>
      <c r="H274" s="59"/>
      <c r="I274" s="59"/>
      <c r="J274" s="59"/>
      <c r="K274" s="59"/>
      <c r="L274" s="59"/>
      <c r="M274" s="59"/>
      <c r="N274" s="59"/>
      <c r="O274" s="59"/>
      <c r="P274" s="59"/>
      <c r="Q274" s="59"/>
      <c r="R274" s="59"/>
      <c r="S274" s="59"/>
      <c r="T274" s="59"/>
      <c r="U274" s="59"/>
      <c r="V274" s="59"/>
    </row>
    <row r="275" spans="1:22">
      <c r="A275" s="59"/>
      <c r="B275" s="59"/>
      <c r="C275" s="59"/>
      <c r="D275" s="59"/>
      <c r="E275" s="59"/>
      <c r="F275" s="59"/>
      <c r="G275" s="59"/>
      <c r="H275" s="59"/>
      <c r="I275" s="59"/>
      <c r="J275" s="59"/>
      <c r="K275" s="59"/>
      <c r="L275" s="59"/>
      <c r="M275" s="59"/>
      <c r="N275" s="59"/>
      <c r="O275" s="59"/>
      <c r="P275" s="59"/>
      <c r="Q275" s="59"/>
      <c r="R275" s="59"/>
      <c r="S275" s="59"/>
      <c r="T275" s="59"/>
      <c r="U275" s="59"/>
      <c r="V275" s="59"/>
    </row>
    <row r="276" spans="1:22">
      <c r="A276" s="59"/>
      <c r="B276" s="59"/>
      <c r="C276" s="59"/>
      <c r="D276" s="59"/>
      <c r="E276" s="59"/>
      <c r="F276" s="59"/>
      <c r="G276" s="59"/>
      <c r="H276" s="59"/>
      <c r="I276" s="59"/>
      <c r="J276" s="59"/>
      <c r="K276" s="59"/>
      <c r="L276" s="59"/>
      <c r="M276" s="59"/>
      <c r="N276" s="59"/>
      <c r="O276" s="59"/>
      <c r="P276" s="59"/>
      <c r="Q276" s="59"/>
      <c r="R276" s="59"/>
      <c r="S276" s="59"/>
      <c r="T276" s="59"/>
      <c r="U276" s="59"/>
      <c r="V276" s="59"/>
    </row>
    <row r="277" spans="1:22">
      <c r="A277" s="59"/>
      <c r="B277" s="59"/>
      <c r="C277" s="59"/>
      <c r="D277" s="59"/>
      <c r="E277" s="59"/>
      <c r="F277" s="59"/>
      <c r="G277" s="59"/>
      <c r="H277" s="59"/>
      <c r="I277" s="59"/>
      <c r="J277" s="59"/>
      <c r="K277" s="59"/>
      <c r="L277" s="59"/>
      <c r="M277" s="59"/>
      <c r="N277" s="59"/>
      <c r="O277" s="59"/>
      <c r="P277" s="59"/>
      <c r="Q277" s="59"/>
      <c r="R277" s="59"/>
      <c r="S277" s="59"/>
      <c r="T277" s="59"/>
      <c r="U277" s="59"/>
      <c r="V277" s="59"/>
    </row>
    <row r="278" spans="1:22">
      <c r="A278" s="59"/>
      <c r="B278" s="59"/>
      <c r="C278" s="59"/>
      <c r="D278" s="59"/>
      <c r="E278" s="59"/>
      <c r="F278" s="59"/>
      <c r="G278" s="59"/>
      <c r="H278" s="59"/>
      <c r="I278" s="59"/>
      <c r="J278" s="59"/>
      <c r="K278" s="59"/>
      <c r="L278" s="59"/>
      <c r="M278" s="59"/>
      <c r="N278" s="59"/>
      <c r="O278" s="59"/>
      <c r="P278" s="59"/>
      <c r="Q278" s="59"/>
      <c r="R278" s="59"/>
      <c r="S278" s="59"/>
      <c r="T278" s="59"/>
      <c r="U278" s="59"/>
      <c r="V278" s="59"/>
    </row>
    <row r="279" spans="1:22">
      <c r="A279" s="59"/>
      <c r="B279" s="59"/>
      <c r="C279" s="59"/>
      <c r="D279" s="59"/>
      <c r="E279" s="59"/>
      <c r="F279" s="59"/>
      <c r="G279" s="59"/>
      <c r="H279" s="59"/>
      <c r="I279" s="59"/>
      <c r="J279" s="59"/>
      <c r="K279" s="59"/>
      <c r="L279" s="59"/>
      <c r="M279" s="59"/>
      <c r="N279" s="59"/>
      <c r="O279" s="59"/>
      <c r="P279" s="59"/>
      <c r="Q279" s="59"/>
      <c r="R279" s="59"/>
      <c r="S279" s="59"/>
      <c r="T279" s="59"/>
      <c r="U279" s="59"/>
      <c r="V279" s="59"/>
    </row>
    <row r="280" spans="1:22">
      <c r="A280" s="59"/>
      <c r="B280" s="59"/>
      <c r="C280" s="59"/>
      <c r="D280" s="59"/>
      <c r="E280" s="59"/>
      <c r="F280" s="59"/>
      <c r="G280" s="59"/>
      <c r="H280" s="59"/>
      <c r="I280" s="59"/>
      <c r="J280" s="59"/>
      <c r="K280" s="59"/>
      <c r="L280" s="59"/>
      <c r="M280" s="59"/>
      <c r="N280" s="59"/>
      <c r="O280" s="59"/>
      <c r="P280" s="59"/>
      <c r="Q280" s="59"/>
      <c r="R280" s="59"/>
      <c r="S280" s="59"/>
      <c r="T280" s="59"/>
      <c r="U280" s="59"/>
      <c r="V280" s="59"/>
    </row>
    <row r="281" spans="1:22">
      <c r="A281" s="59"/>
      <c r="B281" s="59"/>
      <c r="C281" s="59"/>
      <c r="D281" s="59"/>
      <c r="E281" s="59"/>
      <c r="F281" s="59"/>
      <c r="G281" s="59"/>
      <c r="H281" s="59"/>
      <c r="I281" s="59"/>
      <c r="J281" s="59"/>
      <c r="K281" s="59"/>
      <c r="L281" s="59"/>
      <c r="M281" s="59"/>
      <c r="N281" s="59"/>
      <c r="O281" s="59"/>
      <c r="P281" s="59"/>
      <c r="Q281" s="59"/>
      <c r="R281" s="59"/>
      <c r="S281" s="59"/>
      <c r="T281" s="59"/>
      <c r="U281" s="59"/>
      <c r="V281" s="59"/>
    </row>
    <row r="282" spans="1:22">
      <c r="A282" s="59"/>
      <c r="B282" s="59"/>
      <c r="C282" s="59"/>
      <c r="D282" s="59"/>
      <c r="E282" s="59"/>
      <c r="F282" s="59"/>
      <c r="G282" s="59"/>
      <c r="H282" s="59"/>
      <c r="I282" s="59"/>
      <c r="J282" s="59"/>
      <c r="K282" s="59"/>
      <c r="L282" s="59"/>
      <c r="M282" s="59"/>
      <c r="N282" s="59"/>
      <c r="O282" s="59"/>
      <c r="P282" s="59"/>
      <c r="Q282" s="59"/>
      <c r="R282" s="59"/>
      <c r="S282" s="59"/>
      <c r="T282" s="59"/>
      <c r="U282" s="59"/>
      <c r="V282" s="59"/>
    </row>
    <row r="283" spans="1:22">
      <c r="A283" s="59"/>
      <c r="B283" s="59"/>
      <c r="C283" s="59"/>
      <c r="D283" s="59"/>
      <c r="E283" s="59"/>
      <c r="F283" s="59"/>
      <c r="G283" s="59"/>
      <c r="H283" s="59"/>
      <c r="I283" s="59"/>
      <c r="J283" s="59"/>
      <c r="K283" s="59"/>
      <c r="L283" s="59"/>
      <c r="M283" s="59"/>
      <c r="N283" s="59"/>
      <c r="O283" s="59"/>
      <c r="P283" s="59"/>
      <c r="Q283" s="59"/>
      <c r="R283" s="59"/>
      <c r="S283" s="59"/>
      <c r="T283" s="59"/>
      <c r="U283" s="59"/>
      <c r="V283" s="59"/>
    </row>
    <row r="284" spans="1:22">
      <c r="A284" s="59"/>
      <c r="B284" s="59"/>
      <c r="C284" s="59"/>
      <c r="D284" s="59"/>
      <c r="E284" s="59"/>
      <c r="F284" s="59"/>
      <c r="G284" s="59"/>
      <c r="H284" s="59"/>
      <c r="I284" s="59"/>
      <c r="J284" s="59"/>
      <c r="K284" s="59"/>
      <c r="L284" s="59"/>
      <c r="M284" s="59"/>
      <c r="N284" s="59"/>
      <c r="O284" s="59"/>
      <c r="P284" s="59"/>
      <c r="Q284" s="59"/>
      <c r="R284" s="59"/>
      <c r="S284" s="59"/>
      <c r="T284" s="59"/>
      <c r="U284" s="59"/>
      <c r="V284" s="59"/>
    </row>
    <row r="285" spans="1:22">
      <c r="A285" s="59"/>
      <c r="B285" s="59"/>
      <c r="C285" s="59"/>
      <c r="D285" s="59"/>
      <c r="E285" s="59"/>
      <c r="F285" s="59"/>
      <c r="G285" s="59"/>
      <c r="H285" s="59"/>
      <c r="I285" s="59"/>
      <c r="J285" s="59"/>
      <c r="K285" s="59"/>
      <c r="L285" s="59"/>
      <c r="M285" s="59"/>
      <c r="N285" s="59"/>
      <c r="O285" s="59"/>
      <c r="P285" s="59"/>
      <c r="Q285" s="59"/>
      <c r="R285" s="59"/>
      <c r="S285" s="59"/>
      <c r="T285" s="59"/>
      <c r="U285" s="59"/>
      <c r="V285" s="59"/>
    </row>
    <row r="286" spans="1:22">
      <c r="A286" s="59"/>
      <c r="B286" s="59"/>
      <c r="C286" s="59"/>
      <c r="D286" s="59"/>
      <c r="E286" s="59"/>
      <c r="F286" s="59"/>
      <c r="G286" s="59"/>
      <c r="H286" s="59"/>
      <c r="I286" s="59"/>
      <c r="J286" s="59"/>
      <c r="K286" s="59"/>
      <c r="L286" s="59"/>
      <c r="M286" s="59"/>
      <c r="N286" s="59"/>
      <c r="O286" s="59"/>
      <c r="P286" s="59"/>
      <c r="Q286" s="59"/>
      <c r="R286" s="59"/>
      <c r="S286" s="59"/>
      <c r="T286" s="59"/>
      <c r="U286" s="59"/>
      <c r="V286" s="59"/>
    </row>
    <row r="287" spans="1:22">
      <c r="A287" s="59"/>
      <c r="B287" s="59"/>
      <c r="C287" s="59"/>
      <c r="D287" s="59"/>
      <c r="E287" s="59"/>
      <c r="F287" s="59"/>
      <c r="G287" s="59"/>
      <c r="H287" s="59"/>
      <c r="I287" s="59"/>
      <c r="J287" s="59"/>
      <c r="K287" s="59"/>
      <c r="L287" s="59"/>
      <c r="M287" s="59"/>
      <c r="N287" s="59"/>
      <c r="O287" s="59"/>
      <c r="P287" s="59"/>
      <c r="Q287" s="59"/>
      <c r="R287" s="59"/>
      <c r="S287" s="59"/>
      <c r="T287" s="59"/>
      <c r="U287" s="59"/>
      <c r="V287" s="59"/>
    </row>
    <row r="288" spans="1:22">
      <c r="A288" s="59"/>
      <c r="B288" s="59"/>
      <c r="C288" s="59"/>
      <c r="D288" s="59"/>
      <c r="E288" s="59"/>
      <c r="F288" s="59"/>
      <c r="G288" s="59"/>
      <c r="H288" s="59"/>
      <c r="I288" s="59"/>
      <c r="J288" s="59"/>
      <c r="K288" s="59"/>
      <c r="L288" s="59"/>
      <c r="M288" s="59"/>
      <c r="N288" s="59"/>
      <c r="O288" s="59"/>
      <c r="P288" s="59"/>
      <c r="Q288" s="59"/>
      <c r="R288" s="59"/>
      <c r="S288" s="59"/>
      <c r="T288" s="59"/>
      <c r="U288" s="59"/>
      <c r="V288" s="59"/>
    </row>
    <row r="289" spans="1:22">
      <c r="A289" s="59"/>
      <c r="B289" s="59"/>
      <c r="C289" s="59"/>
      <c r="D289" s="59"/>
      <c r="E289" s="59"/>
      <c r="F289" s="59"/>
      <c r="G289" s="59"/>
      <c r="H289" s="59"/>
      <c r="I289" s="59"/>
      <c r="J289" s="59"/>
      <c r="K289" s="59"/>
      <c r="L289" s="59"/>
      <c r="M289" s="59"/>
      <c r="N289" s="59"/>
      <c r="O289" s="59"/>
      <c r="P289" s="59"/>
      <c r="Q289" s="59"/>
      <c r="R289" s="59"/>
      <c r="S289" s="59"/>
      <c r="T289" s="59"/>
      <c r="U289" s="59"/>
      <c r="V289" s="59"/>
    </row>
    <row r="290" spans="1:22">
      <c r="A290" s="59"/>
      <c r="B290" s="59"/>
      <c r="C290" s="59"/>
      <c r="D290" s="59"/>
      <c r="E290" s="59"/>
      <c r="F290" s="59"/>
      <c r="G290" s="59"/>
      <c r="H290" s="59"/>
      <c r="I290" s="59"/>
      <c r="J290" s="59"/>
      <c r="K290" s="59"/>
      <c r="L290" s="59"/>
      <c r="M290" s="59"/>
      <c r="N290" s="59"/>
      <c r="O290" s="59"/>
      <c r="P290" s="59"/>
      <c r="Q290" s="59"/>
      <c r="R290" s="59"/>
      <c r="S290" s="59"/>
      <c r="T290" s="59"/>
      <c r="U290" s="59"/>
      <c r="V290" s="59"/>
    </row>
    <row r="291" spans="1:22">
      <c r="A291" s="59"/>
      <c r="B291" s="59"/>
      <c r="C291" s="59"/>
      <c r="D291" s="59"/>
      <c r="E291" s="59"/>
      <c r="F291" s="59"/>
      <c r="G291" s="59"/>
      <c r="H291" s="59"/>
      <c r="I291" s="59"/>
      <c r="J291" s="59"/>
      <c r="K291" s="59"/>
      <c r="L291" s="59"/>
      <c r="M291" s="59"/>
      <c r="N291" s="59"/>
      <c r="O291" s="59"/>
      <c r="P291" s="59"/>
      <c r="Q291" s="59"/>
      <c r="R291" s="59"/>
      <c r="S291" s="59"/>
      <c r="T291" s="59"/>
      <c r="U291" s="59"/>
      <c r="V291" s="59"/>
    </row>
    <row r="292" spans="1:22">
      <c r="A292" s="59"/>
      <c r="B292" s="59"/>
      <c r="C292" s="59"/>
      <c r="D292" s="59"/>
      <c r="E292" s="59"/>
      <c r="F292" s="59"/>
      <c r="G292" s="59"/>
      <c r="H292" s="59"/>
      <c r="I292" s="59"/>
      <c r="J292" s="59"/>
      <c r="K292" s="59"/>
      <c r="L292" s="59"/>
      <c r="M292" s="59"/>
      <c r="N292" s="59"/>
      <c r="O292" s="59"/>
      <c r="P292" s="59"/>
      <c r="Q292" s="59"/>
      <c r="R292" s="59"/>
      <c r="S292" s="59"/>
      <c r="T292" s="59"/>
      <c r="U292" s="59"/>
      <c r="V292" s="59"/>
    </row>
    <row r="293" spans="1:22">
      <c r="A293" s="59"/>
      <c r="B293" s="59"/>
      <c r="C293" s="59"/>
      <c r="D293" s="59"/>
      <c r="E293" s="59"/>
      <c r="F293" s="59"/>
      <c r="G293" s="59"/>
      <c r="H293" s="59"/>
      <c r="I293" s="59"/>
      <c r="J293" s="59"/>
      <c r="K293" s="59"/>
      <c r="L293" s="59"/>
      <c r="M293" s="59"/>
      <c r="N293" s="59"/>
      <c r="O293" s="59"/>
      <c r="P293" s="59"/>
      <c r="Q293" s="59"/>
      <c r="R293" s="59"/>
      <c r="S293" s="59"/>
      <c r="T293" s="59"/>
      <c r="U293" s="59"/>
      <c r="V293" s="59"/>
    </row>
    <row r="294" spans="1:22">
      <c r="A294" s="59"/>
      <c r="B294" s="59"/>
      <c r="C294" s="59"/>
      <c r="D294" s="59"/>
      <c r="E294" s="59"/>
      <c r="F294" s="59"/>
      <c r="G294" s="59"/>
      <c r="H294" s="59"/>
      <c r="I294" s="59"/>
      <c r="J294" s="59"/>
      <c r="K294" s="59"/>
      <c r="L294" s="59"/>
      <c r="M294" s="59"/>
      <c r="N294" s="59"/>
      <c r="O294" s="59"/>
      <c r="P294" s="59"/>
      <c r="Q294" s="59"/>
      <c r="R294" s="59"/>
      <c r="S294" s="59"/>
      <c r="T294" s="59"/>
      <c r="U294" s="59"/>
      <c r="V294" s="59"/>
    </row>
    <row r="295" spans="1:22">
      <c r="A295" s="59"/>
      <c r="B295" s="59"/>
      <c r="C295" s="59"/>
      <c r="D295" s="59"/>
      <c r="E295" s="59"/>
      <c r="F295" s="59"/>
      <c r="G295" s="59"/>
      <c r="H295" s="59"/>
      <c r="I295" s="59"/>
      <c r="J295" s="59"/>
      <c r="K295" s="59"/>
      <c r="L295" s="59"/>
      <c r="M295" s="59"/>
      <c r="N295" s="59"/>
      <c r="O295" s="59"/>
      <c r="P295" s="59"/>
      <c r="Q295" s="59"/>
      <c r="R295" s="59"/>
      <c r="S295" s="59"/>
      <c r="T295" s="59"/>
      <c r="U295" s="59"/>
      <c r="V295" s="59"/>
    </row>
    <row r="296" spans="1:22">
      <c r="A296" s="59"/>
      <c r="B296" s="59"/>
      <c r="C296" s="59"/>
      <c r="D296" s="59"/>
      <c r="E296" s="59"/>
      <c r="F296" s="59"/>
      <c r="G296" s="59"/>
      <c r="H296" s="59"/>
      <c r="I296" s="59"/>
      <c r="J296" s="59"/>
      <c r="K296" s="59"/>
      <c r="L296" s="59"/>
      <c r="M296" s="59"/>
      <c r="N296" s="59"/>
      <c r="O296" s="59"/>
      <c r="P296" s="59"/>
      <c r="Q296" s="59"/>
      <c r="R296" s="59"/>
      <c r="S296" s="59"/>
      <c r="T296" s="59"/>
      <c r="U296" s="59"/>
      <c r="V296" s="59"/>
    </row>
    <row r="297" spans="1:22">
      <c r="A297" s="59"/>
      <c r="B297" s="59"/>
      <c r="C297" s="59"/>
      <c r="D297" s="59"/>
      <c r="E297" s="59"/>
      <c r="F297" s="59"/>
      <c r="G297" s="59"/>
      <c r="H297" s="59"/>
      <c r="I297" s="59"/>
      <c r="J297" s="59"/>
      <c r="K297" s="59"/>
      <c r="L297" s="59"/>
      <c r="M297" s="59"/>
      <c r="N297" s="59"/>
      <c r="O297" s="59"/>
      <c r="P297" s="59"/>
      <c r="Q297" s="59"/>
      <c r="R297" s="59"/>
      <c r="S297" s="59"/>
      <c r="T297" s="59"/>
      <c r="U297" s="59"/>
      <c r="V297" s="59"/>
    </row>
    <row r="298" spans="1:22">
      <c r="A298" s="59"/>
      <c r="B298" s="59"/>
      <c r="C298" s="59"/>
      <c r="D298" s="59"/>
      <c r="E298" s="59"/>
      <c r="F298" s="59"/>
      <c r="G298" s="59"/>
      <c r="H298" s="59"/>
      <c r="I298" s="59"/>
      <c r="J298" s="59"/>
      <c r="K298" s="59"/>
      <c r="L298" s="59"/>
      <c r="M298" s="59"/>
      <c r="N298" s="59"/>
      <c r="O298" s="59"/>
      <c r="P298" s="59"/>
      <c r="Q298" s="59"/>
      <c r="R298" s="59"/>
      <c r="S298" s="59"/>
      <c r="T298" s="59"/>
      <c r="U298" s="59"/>
      <c r="V298" s="59"/>
    </row>
    <row r="299" spans="1:22">
      <c r="A299" s="59"/>
      <c r="B299" s="59"/>
      <c r="C299" s="59"/>
      <c r="D299" s="59"/>
      <c r="E299" s="59"/>
      <c r="F299" s="59"/>
      <c r="G299" s="59"/>
      <c r="H299" s="59"/>
      <c r="I299" s="59"/>
      <c r="J299" s="59"/>
      <c r="K299" s="59"/>
      <c r="L299" s="59"/>
      <c r="M299" s="59"/>
      <c r="N299" s="59"/>
      <c r="O299" s="59"/>
      <c r="P299" s="59"/>
      <c r="Q299" s="59"/>
      <c r="R299" s="59"/>
      <c r="S299" s="59"/>
      <c r="T299" s="59"/>
      <c r="U299" s="59"/>
      <c r="V299" s="59"/>
    </row>
    <row r="300" spans="1:22">
      <c r="A300" s="59"/>
      <c r="B300" s="59"/>
      <c r="C300" s="59"/>
      <c r="D300" s="59"/>
      <c r="E300" s="59"/>
      <c r="F300" s="59"/>
      <c r="G300" s="59"/>
      <c r="H300" s="59"/>
      <c r="I300" s="59"/>
      <c r="J300" s="59"/>
      <c r="K300" s="59"/>
      <c r="L300" s="59"/>
      <c r="M300" s="59"/>
      <c r="N300" s="59"/>
      <c r="O300" s="59"/>
      <c r="P300" s="59"/>
      <c r="Q300" s="59"/>
      <c r="R300" s="59"/>
      <c r="S300" s="59"/>
      <c r="T300" s="59"/>
      <c r="U300" s="59"/>
      <c r="V300" s="59"/>
    </row>
    <row r="301" spans="1:22">
      <c r="A301" s="59"/>
      <c r="B301" s="59"/>
      <c r="C301" s="59"/>
      <c r="D301" s="59"/>
      <c r="E301" s="59"/>
      <c r="F301" s="59"/>
      <c r="G301" s="59"/>
      <c r="H301" s="59"/>
      <c r="I301" s="59"/>
      <c r="J301" s="59"/>
      <c r="K301" s="59"/>
      <c r="L301" s="59"/>
      <c r="M301" s="59"/>
      <c r="N301" s="59"/>
      <c r="O301" s="59"/>
      <c r="P301" s="59"/>
      <c r="Q301" s="59"/>
      <c r="R301" s="59"/>
      <c r="S301" s="59"/>
      <c r="T301" s="59"/>
      <c r="U301" s="59"/>
      <c r="V301" s="59"/>
    </row>
    <row r="302" spans="1:22">
      <c r="A302" s="59"/>
      <c r="B302" s="59"/>
      <c r="C302" s="59"/>
      <c r="D302" s="59"/>
      <c r="E302" s="59"/>
      <c r="F302" s="59"/>
      <c r="G302" s="59"/>
      <c r="H302" s="59"/>
      <c r="I302" s="59"/>
      <c r="J302" s="59"/>
      <c r="K302" s="59"/>
      <c r="L302" s="59"/>
      <c r="M302" s="59"/>
      <c r="N302" s="59"/>
      <c r="O302" s="59"/>
      <c r="P302" s="59"/>
      <c r="Q302" s="59"/>
      <c r="R302" s="59"/>
      <c r="S302" s="59"/>
      <c r="T302" s="59"/>
      <c r="U302" s="59"/>
      <c r="V302" s="59"/>
    </row>
    <row r="303" spans="1:22">
      <c r="A303" s="59"/>
      <c r="B303" s="59"/>
      <c r="C303" s="59"/>
      <c r="D303" s="59"/>
      <c r="E303" s="59"/>
      <c r="F303" s="59"/>
      <c r="G303" s="59"/>
      <c r="H303" s="59"/>
      <c r="I303" s="59"/>
      <c r="J303" s="59"/>
      <c r="K303" s="59"/>
      <c r="L303" s="59"/>
      <c r="M303" s="59"/>
      <c r="N303" s="59"/>
      <c r="O303" s="59"/>
      <c r="P303" s="59"/>
      <c r="Q303" s="59"/>
      <c r="R303" s="59"/>
      <c r="S303" s="59"/>
      <c r="T303" s="59"/>
      <c r="U303" s="59"/>
      <c r="V303" s="59"/>
    </row>
    <row r="304" spans="1:22">
      <c r="A304" s="59"/>
      <c r="B304" s="59"/>
      <c r="C304" s="59"/>
      <c r="D304" s="59"/>
      <c r="E304" s="59"/>
      <c r="F304" s="59"/>
      <c r="G304" s="59"/>
      <c r="H304" s="59"/>
      <c r="I304" s="59"/>
      <c r="J304" s="59"/>
      <c r="K304" s="59"/>
      <c r="L304" s="59"/>
      <c r="M304" s="59"/>
      <c r="N304" s="59"/>
      <c r="O304" s="59"/>
      <c r="P304" s="59"/>
      <c r="Q304" s="59"/>
      <c r="R304" s="59"/>
      <c r="S304" s="59"/>
      <c r="T304" s="59"/>
      <c r="U304" s="59"/>
      <c r="V304" s="59"/>
    </row>
    <row r="305" spans="1:22">
      <c r="A305" s="59"/>
      <c r="B305" s="59"/>
      <c r="C305" s="59"/>
      <c r="D305" s="59"/>
      <c r="E305" s="59"/>
      <c r="F305" s="59"/>
      <c r="G305" s="59"/>
      <c r="H305" s="59"/>
      <c r="I305" s="59"/>
      <c r="J305" s="59"/>
      <c r="K305" s="59"/>
      <c r="L305" s="59"/>
      <c r="M305" s="59"/>
      <c r="N305" s="59"/>
      <c r="O305" s="59"/>
      <c r="P305" s="59"/>
      <c r="Q305" s="59"/>
      <c r="R305" s="59"/>
      <c r="S305" s="59"/>
      <c r="T305" s="59"/>
      <c r="U305" s="59"/>
      <c r="V305" s="59"/>
    </row>
    <row r="306" spans="1:22">
      <c r="A306" s="59"/>
      <c r="B306" s="59"/>
      <c r="C306" s="59"/>
      <c r="D306" s="59"/>
      <c r="E306" s="59"/>
      <c r="F306" s="59"/>
      <c r="G306" s="59"/>
      <c r="H306" s="59"/>
      <c r="I306" s="59"/>
      <c r="J306" s="59"/>
      <c r="K306" s="59"/>
      <c r="L306" s="59"/>
      <c r="M306" s="59"/>
      <c r="N306" s="59"/>
      <c r="O306" s="59"/>
      <c r="P306" s="59"/>
      <c r="Q306" s="59"/>
      <c r="R306" s="59"/>
      <c r="S306" s="59"/>
      <c r="T306" s="59"/>
      <c r="U306" s="59"/>
      <c r="V306" s="59"/>
    </row>
    <row r="307" spans="1:22">
      <c r="A307" s="59"/>
      <c r="B307" s="59"/>
      <c r="C307" s="59"/>
      <c r="D307" s="59"/>
      <c r="E307" s="59"/>
      <c r="F307" s="59"/>
      <c r="G307" s="59"/>
      <c r="H307" s="59"/>
      <c r="I307" s="59"/>
      <c r="J307" s="59"/>
      <c r="K307" s="59"/>
      <c r="L307" s="59"/>
      <c r="M307" s="59"/>
      <c r="N307" s="59"/>
      <c r="O307" s="59"/>
      <c r="P307" s="59"/>
      <c r="Q307" s="59"/>
      <c r="R307" s="59"/>
      <c r="S307" s="59"/>
      <c r="T307" s="59"/>
      <c r="U307" s="59"/>
      <c r="V307" s="59"/>
    </row>
    <row r="308" spans="1:22">
      <c r="A308" s="59"/>
      <c r="B308" s="59"/>
      <c r="C308" s="59"/>
      <c r="D308" s="59"/>
      <c r="E308" s="59"/>
      <c r="F308" s="59"/>
      <c r="G308" s="59"/>
      <c r="H308" s="59"/>
      <c r="I308" s="59"/>
      <c r="J308" s="59"/>
      <c r="K308" s="59"/>
      <c r="L308" s="59"/>
      <c r="M308" s="59"/>
      <c r="N308" s="59"/>
      <c r="O308" s="59"/>
      <c r="P308" s="59"/>
      <c r="Q308" s="59"/>
      <c r="R308" s="59"/>
      <c r="S308" s="59"/>
      <c r="T308" s="59"/>
      <c r="U308" s="59"/>
      <c r="V308" s="59"/>
    </row>
    <row r="309" spans="1:22">
      <c r="A309" s="59"/>
      <c r="B309" s="59"/>
      <c r="C309" s="59"/>
      <c r="D309" s="59"/>
      <c r="E309" s="59"/>
      <c r="F309" s="59"/>
      <c r="G309" s="59"/>
      <c r="H309" s="59"/>
      <c r="I309" s="59"/>
      <c r="J309" s="59"/>
      <c r="K309" s="59"/>
      <c r="L309" s="59"/>
      <c r="M309" s="59"/>
      <c r="N309" s="59"/>
      <c r="O309" s="59"/>
      <c r="P309" s="59"/>
      <c r="Q309" s="59"/>
      <c r="R309" s="59"/>
      <c r="S309" s="59"/>
      <c r="T309" s="59"/>
      <c r="U309" s="59"/>
      <c r="V309" s="59"/>
    </row>
    <row r="310" spans="1:22">
      <c r="A310" s="59"/>
      <c r="B310" s="59"/>
      <c r="C310" s="59"/>
      <c r="D310" s="59"/>
      <c r="E310" s="59"/>
      <c r="F310" s="59"/>
      <c r="G310" s="59"/>
      <c r="H310" s="59"/>
      <c r="I310" s="59"/>
      <c r="J310" s="59"/>
      <c r="K310" s="59"/>
      <c r="L310" s="59"/>
      <c r="M310" s="59"/>
      <c r="N310" s="59"/>
      <c r="O310" s="59"/>
      <c r="P310" s="59"/>
      <c r="Q310" s="59"/>
      <c r="R310" s="59"/>
      <c r="S310" s="59"/>
      <c r="T310" s="59"/>
      <c r="U310" s="59"/>
      <c r="V310" s="59"/>
    </row>
    <row r="311" spans="1:22">
      <c r="A311" s="59"/>
      <c r="B311" s="59"/>
      <c r="C311" s="59"/>
      <c r="D311" s="59"/>
      <c r="E311" s="59"/>
      <c r="F311" s="59"/>
      <c r="G311" s="59"/>
      <c r="H311" s="59"/>
      <c r="I311" s="59"/>
      <c r="J311" s="59"/>
      <c r="K311" s="59"/>
      <c r="L311" s="59"/>
      <c r="M311" s="59"/>
      <c r="N311" s="59"/>
      <c r="O311" s="59"/>
      <c r="P311" s="59"/>
      <c r="Q311" s="59"/>
      <c r="R311" s="59"/>
      <c r="S311" s="59"/>
      <c r="T311" s="59"/>
      <c r="U311" s="59"/>
      <c r="V311" s="59"/>
    </row>
    <row r="312" spans="1:22">
      <c r="A312" s="59"/>
      <c r="B312" s="59"/>
      <c r="C312" s="59"/>
      <c r="D312" s="59"/>
      <c r="E312" s="59"/>
      <c r="F312" s="59"/>
      <c r="G312" s="59"/>
      <c r="H312" s="59"/>
      <c r="I312" s="59"/>
      <c r="J312" s="59"/>
      <c r="K312" s="59"/>
      <c r="L312" s="59"/>
      <c r="M312" s="59"/>
      <c r="N312" s="59"/>
      <c r="O312" s="59"/>
      <c r="P312" s="59"/>
      <c r="Q312" s="59"/>
      <c r="R312" s="59"/>
      <c r="S312" s="59"/>
      <c r="T312" s="59"/>
      <c r="U312" s="59"/>
      <c r="V312" s="59"/>
    </row>
    <row r="313" spans="1:22">
      <c r="A313" s="59"/>
      <c r="B313" s="59"/>
      <c r="C313" s="59"/>
      <c r="D313" s="59"/>
      <c r="E313" s="59"/>
      <c r="F313" s="59"/>
      <c r="G313" s="59"/>
      <c r="H313" s="59"/>
      <c r="I313" s="59"/>
      <c r="J313" s="59"/>
      <c r="K313" s="59"/>
      <c r="L313" s="59"/>
      <c r="M313" s="59"/>
      <c r="N313" s="59"/>
      <c r="O313" s="59"/>
      <c r="P313" s="59"/>
      <c r="Q313" s="59"/>
      <c r="R313" s="59"/>
      <c r="S313" s="59"/>
      <c r="T313" s="59"/>
      <c r="U313" s="59"/>
      <c r="V313" s="59"/>
    </row>
    <row r="314" spans="1:22">
      <c r="A314" s="59"/>
      <c r="B314" s="59"/>
      <c r="C314" s="59"/>
      <c r="D314" s="59"/>
      <c r="E314" s="59"/>
      <c r="F314" s="59"/>
      <c r="G314" s="59"/>
      <c r="H314" s="59"/>
      <c r="I314" s="59"/>
      <c r="J314" s="59"/>
      <c r="K314" s="59"/>
      <c r="L314" s="59"/>
      <c r="M314" s="59"/>
      <c r="N314" s="59"/>
      <c r="O314" s="59"/>
      <c r="P314" s="59"/>
      <c r="Q314" s="59"/>
      <c r="R314" s="59"/>
      <c r="S314" s="59"/>
      <c r="T314" s="59"/>
      <c r="U314" s="59"/>
      <c r="V314" s="59"/>
    </row>
    <row r="315" spans="1:22">
      <c r="A315" s="59"/>
      <c r="B315" s="59"/>
      <c r="C315" s="59"/>
      <c r="D315" s="59"/>
      <c r="E315" s="59"/>
      <c r="F315" s="59"/>
      <c r="G315" s="59"/>
      <c r="H315" s="59"/>
      <c r="I315" s="59"/>
      <c r="J315" s="59"/>
      <c r="K315" s="59"/>
      <c r="L315" s="59"/>
      <c r="M315" s="59"/>
      <c r="N315" s="59"/>
      <c r="O315" s="59"/>
      <c r="P315" s="59"/>
      <c r="Q315" s="59"/>
      <c r="R315" s="59"/>
      <c r="S315" s="59"/>
      <c r="T315" s="59"/>
      <c r="U315" s="59"/>
      <c r="V315" s="59"/>
    </row>
    <row r="316" spans="1:22">
      <c r="A316" s="59"/>
      <c r="B316" s="59"/>
      <c r="C316" s="59"/>
      <c r="D316" s="59"/>
      <c r="E316" s="59"/>
      <c r="F316" s="59"/>
      <c r="G316" s="59"/>
      <c r="H316" s="59"/>
      <c r="I316" s="59"/>
      <c r="J316" s="59"/>
      <c r="K316" s="59"/>
      <c r="L316" s="59"/>
      <c r="M316" s="59"/>
      <c r="N316" s="59"/>
      <c r="O316" s="59"/>
      <c r="P316" s="59"/>
      <c r="Q316" s="59"/>
      <c r="R316" s="59"/>
      <c r="S316" s="59"/>
      <c r="T316" s="59"/>
      <c r="U316" s="59"/>
      <c r="V316" s="59"/>
    </row>
    <row r="317" spans="1:22">
      <c r="A317" s="59"/>
      <c r="B317" s="59"/>
      <c r="C317" s="59"/>
      <c r="D317" s="59"/>
      <c r="E317" s="59"/>
      <c r="F317" s="59"/>
      <c r="G317" s="59"/>
      <c r="H317" s="59"/>
      <c r="I317" s="59"/>
      <c r="J317" s="59"/>
      <c r="K317" s="59"/>
      <c r="L317" s="59"/>
      <c r="M317" s="59"/>
      <c r="N317" s="59"/>
      <c r="O317" s="59"/>
      <c r="P317" s="59"/>
      <c r="Q317" s="59"/>
      <c r="R317" s="59"/>
      <c r="S317" s="59"/>
      <c r="T317" s="59"/>
      <c r="U317" s="59"/>
      <c r="V317" s="59"/>
    </row>
    <row r="318" spans="1:22">
      <c r="A318" s="59"/>
      <c r="B318" s="59"/>
      <c r="C318" s="59"/>
      <c r="D318" s="59"/>
      <c r="E318" s="59"/>
      <c r="F318" s="59"/>
      <c r="G318" s="59"/>
      <c r="H318" s="59"/>
      <c r="I318" s="59"/>
      <c r="J318" s="59"/>
      <c r="K318" s="59"/>
      <c r="L318" s="59"/>
      <c r="M318" s="59"/>
      <c r="N318" s="59"/>
      <c r="O318" s="59"/>
      <c r="P318" s="59"/>
      <c r="Q318" s="59"/>
      <c r="R318" s="59"/>
      <c r="S318" s="59"/>
      <c r="T318" s="59"/>
      <c r="U318" s="59"/>
      <c r="V318" s="59"/>
    </row>
    <row r="319" spans="1:22">
      <c r="A319" s="59"/>
      <c r="B319" s="59"/>
      <c r="C319" s="59"/>
      <c r="D319" s="59"/>
      <c r="E319" s="59"/>
      <c r="F319" s="59"/>
      <c r="G319" s="59"/>
      <c r="H319" s="59"/>
      <c r="I319" s="59"/>
      <c r="J319" s="59"/>
      <c r="K319" s="59"/>
      <c r="L319" s="59"/>
      <c r="M319" s="59"/>
      <c r="N319" s="59"/>
      <c r="O319" s="59"/>
      <c r="P319" s="59"/>
      <c r="Q319" s="59"/>
      <c r="R319" s="59"/>
      <c r="S319" s="59"/>
      <c r="T319" s="59"/>
      <c r="U319" s="59"/>
      <c r="V319" s="59"/>
    </row>
    <row r="320" spans="1:22">
      <c r="A320" s="59"/>
      <c r="B320" s="59"/>
      <c r="C320" s="59"/>
      <c r="D320" s="59"/>
      <c r="E320" s="59"/>
      <c r="F320" s="59"/>
      <c r="G320" s="59"/>
      <c r="H320" s="59"/>
      <c r="I320" s="59"/>
      <c r="J320" s="59"/>
      <c r="K320" s="59"/>
      <c r="L320" s="59"/>
      <c r="M320" s="59"/>
      <c r="N320" s="59"/>
      <c r="O320" s="59"/>
      <c r="P320" s="59"/>
      <c r="Q320" s="59"/>
      <c r="R320" s="59"/>
      <c r="S320" s="59"/>
      <c r="T320" s="59"/>
      <c r="U320" s="59"/>
      <c r="V320" s="59"/>
    </row>
    <row r="321" spans="1:22">
      <c r="A321" s="59"/>
      <c r="B321" s="59"/>
      <c r="C321" s="59"/>
      <c r="D321" s="59"/>
      <c r="E321" s="59"/>
      <c r="F321" s="59"/>
      <c r="G321" s="59"/>
      <c r="H321" s="59"/>
      <c r="I321" s="59"/>
      <c r="J321" s="59"/>
      <c r="K321" s="59"/>
      <c r="L321" s="59"/>
      <c r="M321" s="59"/>
      <c r="N321" s="59"/>
      <c r="O321" s="59"/>
      <c r="P321" s="59"/>
      <c r="Q321" s="59"/>
      <c r="R321" s="59"/>
      <c r="S321" s="59"/>
      <c r="T321" s="59"/>
      <c r="U321" s="59"/>
      <c r="V321" s="59"/>
    </row>
    <row r="322" spans="1:22">
      <c r="A322" s="59"/>
      <c r="B322" s="59"/>
      <c r="C322" s="59"/>
      <c r="D322" s="59"/>
      <c r="E322" s="59"/>
      <c r="F322" s="59"/>
      <c r="G322" s="59"/>
      <c r="H322" s="59"/>
      <c r="I322" s="59"/>
      <c r="J322" s="59"/>
      <c r="K322" s="59"/>
      <c r="L322" s="59"/>
      <c r="M322" s="59"/>
      <c r="N322" s="59"/>
      <c r="O322" s="59"/>
      <c r="P322" s="59"/>
      <c r="Q322" s="59"/>
      <c r="R322" s="59"/>
      <c r="S322" s="59"/>
      <c r="T322" s="59"/>
      <c r="U322" s="59"/>
      <c r="V322" s="59"/>
    </row>
    <row r="323" spans="1:22">
      <c r="A323" s="59"/>
      <c r="B323" s="59"/>
      <c r="C323" s="59"/>
      <c r="D323" s="59"/>
      <c r="E323" s="59"/>
      <c r="F323" s="59"/>
      <c r="G323" s="59"/>
      <c r="H323" s="59"/>
      <c r="I323" s="59"/>
      <c r="J323" s="59"/>
      <c r="K323" s="59"/>
      <c r="L323" s="59"/>
      <c r="M323" s="59"/>
      <c r="N323" s="59"/>
      <c r="O323" s="59"/>
      <c r="P323" s="59"/>
      <c r="Q323" s="59"/>
      <c r="R323" s="59"/>
      <c r="S323" s="59"/>
      <c r="T323" s="59"/>
      <c r="U323" s="59"/>
      <c r="V323" s="59"/>
    </row>
    <row r="324" spans="1:22">
      <c r="A324" s="59"/>
      <c r="B324" s="59"/>
      <c r="C324" s="59"/>
      <c r="D324" s="59"/>
      <c r="E324" s="59"/>
      <c r="F324" s="59"/>
      <c r="G324" s="59"/>
      <c r="H324" s="59"/>
      <c r="I324" s="59"/>
      <c r="J324" s="59"/>
      <c r="K324" s="59"/>
      <c r="L324" s="59"/>
      <c r="M324" s="59"/>
      <c r="N324" s="59"/>
      <c r="O324" s="59"/>
      <c r="P324" s="59"/>
      <c r="Q324" s="59"/>
      <c r="R324" s="59"/>
      <c r="S324" s="59"/>
      <c r="T324" s="59"/>
      <c r="U324" s="59"/>
      <c r="V324" s="59"/>
    </row>
    <row r="325" spans="1:22">
      <c r="A325" s="59"/>
      <c r="B325" s="59"/>
      <c r="C325" s="59"/>
      <c r="D325" s="59"/>
      <c r="E325" s="59"/>
      <c r="F325" s="59"/>
      <c r="G325" s="59"/>
      <c r="H325" s="59"/>
      <c r="I325" s="59"/>
      <c r="J325" s="59"/>
      <c r="K325" s="59"/>
      <c r="L325" s="59"/>
      <c r="M325" s="59"/>
      <c r="N325" s="59"/>
      <c r="O325" s="59"/>
      <c r="P325" s="59"/>
      <c r="Q325" s="59"/>
      <c r="R325" s="59"/>
      <c r="S325" s="59"/>
      <c r="T325" s="59"/>
      <c r="U325" s="59"/>
      <c r="V325" s="59"/>
    </row>
    <row r="326" spans="1:22">
      <c r="A326" s="59"/>
      <c r="B326" s="59"/>
      <c r="C326" s="59"/>
      <c r="D326" s="59"/>
      <c r="E326" s="59"/>
      <c r="F326" s="59"/>
      <c r="G326" s="59"/>
      <c r="H326" s="59"/>
      <c r="I326" s="59"/>
      <c r="J326" s="59"/>
      <c r="K326" s="59"/>
      <c r="L326" s="59"/>
      <c r="M326" s="59"/>
      <c r="N326" s="59"/>
      <c r="O326" s="59"/>
      <c r="P326" s="59"/>
      <c r="Q326" s="59"/>
      <c r="R326" s="59"/>
      <c r="S326" s="59"/>
      <c r="T326" s="59"/>
      <c r="U326" s="59"/>
      <c r="V326" s="59"/>
    </row>
    <row r="327" spans="1:22">
      <c r="A327" s="59"/>
      <c r="B327" s="59"/>
      <c r="C327" s="59"/>
      <c r="D327" s="59"/>
      <c r="E327" s="59"/>
      <c r="F327" s="59"/>
      <c r="G327" s="59"/>
      <c r="H327" s="59"/>
      <c r="I327" s="59"/>
      <c r="J327" s="59"/>
      <c r="K327" s="59"/>
      <c r="L327" s="59"/>
      <c r="M327" s="59"/>
      <c r="N327" s="59"/>
      <c r="O327" s="59"/>
      <c r="P327" s="59"/>
      <c r="Q327" s="59"/>
      <c r="R327" s="59"/>
      <c r="S327" s="59"/>
      <c r="T327" s="59"/>
      <c r="U327" s="59"/>
      <c r="V327" s="59"/>
    </row>
    <row r="328" spans="1:22">
      <c r="A328" s="59"/>
      <c r="B328" s="59"/>
      <c r="C328" s="59"/>
      <c r="D328" s="59"/>
      <c r="E328" s="59"/>
      <c r="F328" s="59"/>
      <c r="G328" s="59"/>
      <c r="H328" s="59"/>
      <c r="I328" s="59"/>
      <c r="J328" s="59"/>
      <c r="K328" s="59"/>
      <c r="L328" s="59"/>
      <c r="M328" s="59"/>
      <c r="N328" s="59"/>
      <c r="O328" s="59"/>
      <c r="P328" s="59"/>
      <c r="Q328" s="59"/>
      <c r="R328" s="59"/>
      <c r="S328" s="59"/>
      <c r="T328" s="59"/>
      <c r="U328" s="59"/>
      <c r="V328" s="59"/>
    </row>
    <row r="329" spans="1:22">
      <c r="A329" s="59"/>
      <c r="B329" s="59"/>
      <c r="C329" s="59"/>
      <c r="D329" s="59"/>
      <c r="E329" s="59"/>
      <c r="F329" s="59"/>
      <c r="G329" s="59"/>
      <c r="H329" s="59"/>
      <c r="I329" s="59"/>
      <c r="J329" s="59"/>
      <c r="K329" s="59"/>
      <c r="L329" s="59"/>
      <c r="M329" s="59"/>
      <c r="N329" s="59"/>
      <c r="O329" s="59"/>
      <c r="P329" s="59"/>
      <c r="Q329" s="59"/>
      <c r="R329" s="59"/>
      <c r="S329" s="59"/>
      <c r="T329" s="59"/>
      <c r="U329" s="59"/>
      <c r="V329" s="59"/>
    </row>
    <row r="330" spans="1:22">
      <c r="A330" s="59"/>
      <c r="B330" s="59"/>
      <c r="C330" s="59"/>
      <c r="D330" s="59"/>
      <c r="E330" s="59"/>
      <c r="F330" s="59"/>
      <c r="G330" s="59"/>
      <c r="H330" s="59"/>
      <c r="I330" s="59"/>
      <c r="J330" s="59"/>
      <c r="K330" s="59"/>
      <c r="L330" s="59"/>
      <c r="M330" s="59"/>
      <c r="N330" s="59"/>
      <c r="O330" s="59"/>
      <c r="P330" s="59"/>
      <c r="Q330" s="59"/>
      <c r="R330" s="59"/>
      <c r="S330" s="59"/>
      <c r="T330" s="59"/>
      <c r="U330" s="59"/>
      <c r="V330" s="59"/>
    </row>
    <row r="331" spans="1:22">
      <c r="A331" s="59"/>
      <c r="B331" s="59"/>
      <c r="C331" s="59"/>
      <c r="D331" s="59"/>
      <c r="E331" s="59"/>
      <c r="F331" s="59"/>
      <c r="G331" s="59"/>
      <c r="H331" s="59"/>
      <c r="I331" s="59"/>
      <c r="J331" s="59"/>
      <c r="K331" s="59"/>
      <c r="L331" s="59"/>
      <c r="M331" s="59"/>
      <c r="N331" s="59"/>
      <c r="O331" s="59"/>
      <c r="P331" s="59"/>
      <c r="Q331" s="59"/>
      <c r="R331" s="59"/>
      <c r="S331" s="59"/>
      <c r="T331" s="59"/>
      <c r="U331" s="59"/>
      <c r="V331" s="59"/>
    </row>
    <row r="332" spans="1:22">
      <c r="A332" s="59"/>
      <c r="B332" s="59"/>
      <c r="C332" s="59"/>
      <c r="D332" s="59"/>
      <c r="E332" s="59"/>
      <c r="F332" s="59"/>
      <c r="G332" s="59"/>
      <c r="H332" s="59"/>
      <c r="I332" s="59"/>
      <c r="J332" s="59"/>
      <c r="K332" s="59"/>
      <c r="L332" s="59"/>
      <c r="M332" s="59"/>
      <c r="N332" s="59"/>
      <c r="O332" s="59"/>
      <c r="P332" s="59"/>
      <c r="Q332" s="59"/>
      <c r="R332" s="59"/>
      <c r="S332" s="59"/>
      <c r="T332" s="59"/>
      <c r="U332" s="59"/>
      <c r="V332" s="59"/>
    </row>
    <row r="333" spans="1:22">
      <c r="A333" s="59"/>
      <c r="B333" s="59"/>
      <c r="C333" s="59"/>
      <c r="D333" s="59"/>
      <c r="E333" s="59"/>
      <c r="F333" s="59"/>
      <c r="G333" s="59"/>
      <c r="H333" s="59"/>
      <c r="I333" s="59"/>
      <c r="J333" s="59"/>
      <c r="K333" s="59"/>
      <c r="L333" s="59"/>
      <c r="M333" s="59"/>
      <c r="N333" s="59"/>
      <c r="O333" s="59"/>
      <c r="P333" s="59"/>
      <c r="Q333" s="59"/>
      <c r="R333" s="59"/>
      <c r="S333" s="59"/>
      <c r="T333" s="59"/>
      <c r="U333" s="59"/>
      <c r="V333" s="59"/>
    </row>
    <row r="334" spans="1:22">
      <c r="A334" s="59"/>
      <c r="B334" s="59"/>
      <c r="C334" s="59"/>
      <c r="D334" s="59"/>
      <c r="E334" s="59"/>
      <c r="F334" s="59"/>
      <c r="G334" s="59"/>
      <c r="H334" s="59"/>
      <c r="I334" s="59"/>
      <c r="J334" s="59"/>
      <c r="K334" s="59"/>
      <c r="L334" s="59"/>
      <c r="M334" s="59"/>
      <c r="N334" s="59"/>
      <c r="O334" s="59"/>
      <c r="P334" s="59"/>
      <c r="Q334" s="59"/>
      <c r="R334" s="59"/>
      <c r="S334" s="59"/>
      <c r="T334" s="59"/>
      <c r="U334" s="59"/>
      <c r="V334" s="59"/>
    </row>
    <row r="335" spans="1:22">
      <c r="A335" s="59"/>
      <c r="B335" s="59"/>
      <c r="C335" s="59"/>
      <c r="D335" s="59"/>
      <c r="E335" s="59"/>
      <c r="F335" s="59"/>
      <c r="G335" s="59"/>
      <c r="H335" s="59"/>
      <c r="I335" s="59"/>
      <c r="J335" s="59"/>
      <c r="K335" s="59"/>
      <c r="L335" s="59"/>
      <c r="M335" s="59"/>
      <c r="N335" s="59"/>
      <c r="O335" s="59"/>
      <c r="P335" s="59"/>
      <c r="Q335" s="59"/>
      <c r="R335" s="59"/>
      <c r="S335" s="59"/>
      <c r="T335" s="59"/>
      <c r="U335" s="59"/>
      <c r="V335" s="59"/>
    </row>
    <row r="336" spans="1:22">
      <c r="A336" s="59"/>
      <c r="B336" s="59"/>
      <c r="C336" s="59"/>
      <c r="D336" s="59"/>
      <c r="E336" s="59"/>
      <c r="F336" s="59"/>
      <c r="G336" s="59"/>
      <c r="H336" s="59"/>
      <c r="I336" s="59"/>
      <c r="J336" s="59"/>
      <c r="K336" s="59"/>
      <c r="L336" s="59"/>
      <c r="M336" s="59"/>
      <c r="N336" s="59"/>
      <c r="O336" s="59"/>
      <c r="P336" s="59"/>
      <c r="Q336" s="59"/>
      <c r="R336" s="59"/>
      <c r="S336" s="59"/>
      <c r="T336" s="59"/>
      <c r="U336" s="59"/>
      <c r="V336" s="59"/>
    </row>
    <row r="337" spans="1:22">
      <c r="A337" s="59"/>
      <c r="B337" s="59"/>
      <c r="C337" s="59"/>
      <c r="D337" s="59"/>
      <c r="E337" s="59"/>
      <c r="F337" s="59"/>
      <c r="G337" s="59"/>
      <c r="H337" s="59"/>
      <c r="I337" s="59"/>
      <c r="J337" s="59"/>
      <c r="K337" s="59"/>
      <c r="L337" s="59"/>
      <c r="M337" s="59"/>
      <c r="N337" s="59"/>
      <c r="O337" s="59"/>
      <c r="P337" s="59"/>
      <c r="Q337" s="59"/>
      <c r="R337" s="59"/>
      <c r="S337" s="59"/>
      <c r="T337" s="59"/>
      <c r="U337" s="59"/>
      <c r="V337" s="59"/>
    </row>
    <row r="338" spans="1:22">
      <c r="A338" s="59"/>
      <c r="B338" s="59"/>
      <c r="C338" s="59"/>
      <c r="D338" s="59"/>
      <c r="E338" s="59"/>
      <c r="F338" s="59"/>
      <c r="G338" s="59"/>
      <c r="H338" s="59"/>
      <c r="I338" s="59"/>
      <c r="J338" s="59"/>
      <c r="K338" s="59"/>
      <c r="L338" s="59"/>
      <c r="M338" s="59"/>
      <c r="N338" s="59"/>
      <c r="O338" s="59"/>
      <c r="P338" s="59"/>
      <c r="Q338" s="59"/>
      <c r="R338" s="59"/>
      <c r="S338" s="59"/>
      <c r="T338" s="59"/>
      <c r="U338" s="59"/>
      <c r="V338" s="59"/>
    </row>
    <row r="339" spans="1:22">
      <c r="A339" s="59"/>
      <c r="B339" s="59"/>
      <c r="C339" s="59"/>
      <c r="D339" s="59"/>
      <c r="E339" s="59"/>
      <c r="F339" s="59"/>
      <c r="G339" s="59"/>
      <c r="H339" s="59"/>
      <c r="I339" s="59"/>
      <c r="J339" s="59"/>
      <c r="K339" s="59"/>
      <c r="L339" s="59"/>
      <c r="M339" s="59"/>
      <c r="N339" s="59"/>
      <c r="O339" s="59"/>
      <c r="P339" s="59"/>
      <c r="Q339" s="59"/>
      <c r="R339" s="59"/>
      <c r="S339" s="59"/>
      <c r="T339" s="59"/>
      <c r="U339" s="59"/>
      <c r="V339" s="59"/>
    </row>
    <row r="340" spans="1:22">
      <c r="A340" s="59"/>
      <c r="B340" s="59"/>
      <c r="C340" s="59"/>
      <c r="D340" s="59"/>
      <c r="E340" s="59"/>
      <c r="F340" s="59"/>
      <c r="G340" s="59"/>
      <c r="H340" s="59"/>
      <c r="I340" s="59"/>
      <c r="J340" s="59"/>
      <c r="K340" s="59"/>
      <c r="L340" s="59"/>
      <c r="M340" s="59"/>
      <c r="N340" s="59"/>
      <c r="O340" s="59"/>
      <c r="P340" s="59"/>
      <c r="Q340" s="59"/>
      <c r="R340" s="59"/>
      <c r="S340" s="59"/>
      <c r="T340" s="59"/>
      <c r="U340" s="59"/>
      <c r="V340" s="59"/>
    </row>
    <row r="341" spans="1:22">
      <c r="A341" s="59"/>
      <c r="B341" s="59"/>
      <c r="C341" s="59"/>
      <c r="D341" s="59"/>
      <c r="E341" s="59"/>
      <c r="F341" s="59"/>
      <c r="G341" s="59"/>
      <c r="H341" s="59"/>
      <c r="I341" s="59"/>
      <c r="J341" s="59"/>
      <c r="K341" s="59"/>
      <c r="L341" s="59"/>
      <c r="M341" s="59"/>
      <c r="N341" s="59"/>
      <c r="O341" s="59"/>
      <c r="P341" s="59"/>
      <c r="Q341" s="59"/>
      <c r="R341" s="59"/>
      <c r="S341" s="59"/>
      <c r="T341" s="59"/>
      <c r="U341" s="59"/>
      <c r="V341" s="59"/>
    </row>
    <row r="342" spans="1:22">
      <c r="A342" s="59"/>
      <c r="B342" s="59"/>
      <c r="C342" s="59"/>
      <c r="D342" s="59"/>
      <c r="E342" s="59"/>
      <c r="F342" s="59"/>
      <c r="G342" s="59"/>
      <c r="H342" s="59"/>
      <c r="I342" s="59"/>
      <c r="J342" s="59"/>
      <c r="K342" s="59"/>
      <c r="L342" s="59"/>
      <c r="M342" s="59"/>
      <c r="N342" s="59"/>
      <c r="O342" s="59"/>
      <c r="P342" s="59"/>
      <c r="Q342" s="59"/>
      <c r="R342" s="59"/>
      <c r="S342" s="59"/>
      <c r="T342" s="59"/>
      <c r="U342" s="59"/>
      <c r="V342" s="59"/>
    </row>
    <row r="343" spans="1:22">
      <c r="A343" s="59"/>
      <c r="B343" s="59"/>
      <c r="C343" s="59"/>
      <c r="D343" s="59"/>
      <c r="E343" s="59"/>
      <c r="F343" s="59"/>
      <c r="G343" s="59"/>
      <c r="H343" s="59"/>
      <c r="I343" s="59"/>
      <c r="J343" s="59"/>
      <c r="K343" s="59"/>
      <c r="L343" s="59"/>
      <c r="M343" s="59"/>
      <c r="N343" s="59"/>
      <c r="O343" s="59"/>
      <c r="P343" s="59"/>
      <c r="Q343" s="59"/>
      <c r="R343" s="59"/>
      <c r="S343" s="59"/>
      <c r="T343" s="59"/>
      <c r="U343" s="59"/>
      <c r="V343" s="59"/>
    </row>
    <row r="344" spans="1:22">
      <c r="A344" s="59"/>
      <c r="B344" s="59"/>
      <c r="C344" s="59"/>
      <c r="D344" s="59"/>
      <c r="E344" s="59"/>
      <c r="F344" s="59"/>
      <c r="G344" s="59"/>
      <c r="H344" s="59"/>
      <c r="I344" s="59"/>
      <c r="J344" s="59"/>
      <c r="K344" s="59"/>
      <c r="L344" s="59"/>
      <c r="M344" s="59"/>
      <c r="N344" s="59"/>
      <c r="O344" s="59"/>
      <c r="P344" s="59"/>
      <c r="Q344" s="59"/>
      <c r="R344" s="59"/>
      <c r="S344" s="59"/>
      <c r="T344" s="59"/>
      <c r="U344" s="59"/>
      <c r="V344" s="59"/>
    </row>
    <row r="345" spans="1:22">
      <c r="A345" s="59"/>
      <c r="B345" s="59"/>
      <c r="C345" s="59"/>
      <c r="D345" s="59"/>
      <c r="E345" s="59"/>
      <c r="F345" s="59"/>
      <c r="G345" s="59"/>
      <c r="H345" s="59"/>
      <c r="I345" s="59"/>
      <c r="J345" s="59"/>
      <c r="K345" s="59"/>
      <c r="L345" s="59"/>
      <c r="M345" s="59"/>
      <c r="N345" s="59"/>
      <c r="O345" s="59"/>
      <c r="P345" s="59"/>
      <c r="Q345" s="59"/>
      <c r="R345" s="59"/>
      <c r="S345" s="59"/>
      <c r="T345" s="59"/>
      <c r="U345" s="59"/>
      <c r="V345" s="59"/>
    </row>
    <row r="346" spans="1:22">
      <c r="A346" s="59"/>
      <c r="B346" s="59"/>
      <c r="C346" s="59"/>
      <c r="D346" s="59"/>
      <c r="E346" s="59"/>
      <c r="F346" s="59"/>
      <c r="G346" s="59"/>
      <c r="H346" s="59"/>
      <c r="I346" s="59"/>
      <c r="J346" s="59"/>
      <c r="K346" s="59"/>
      <c r="L346" s="59"/>
      <c r="M346" s="59"/>
      <c r="N346" s="59"/>
      <c r="O346" s="59"/>
      <c r="P346" s="59"/>
      <c r="Q346" s="59"/>
      <c r="R346" s="59"/>
      <c r="S346" s="59"/>
      <c r="T346" s="59"/>
      <c r="U346" s="59"/>
      <c r="V346" s="59"/>
    </row>
    <row r="347" spans="1:22">
      <c r="A347" s="59"/>
      <c r="B347" s="59"/>
      <c r="C347" s="59"/>
      <c r="D347" s="59"/>
      <c r="E347" s="59"/>
      <c r="F347" s="59"/>
      <c r="G347" s="59"/>
      <c r="H347" s="59"/>
      <c r="I347" s="59"/>
      <c r="J347" s="59"/>
      <c r="K347" s="59"/>
      <c r="L347" s="59"/>
      <c r="M347" s="59"/>
      <c r="N347" s="59"/>
      <c r="O347" s="59"/>
      <c r="P347" s="59"/>
      <c r="Q347" s="59"/>
      <c r="R347" s="59"/>
      <c r="S347" s="59"/>
      <c r="T347" s="59"/>
      <c r="U347" s="59"/>
      <c r="V347" s="59"/>
    </row>
    <row r="348" spans="1:22">
      <c r="A348" s="59"/>
      <c r="B348" s="59"/>
      <c r="C348" s="59"/>
      <c r="D348" s="59"/>
      <c r="E348" s="59"/>
      <c r="F348" s="59"/>
      <c r="G348" s="59"/>
      <c r="H348" s="59"/>
      <c r="I348" s="59"/>
      <c r="J348" s="59"/>
      <c r="K348" s="59"/>
      <c r="L348" s="59"/>
      <c r="M348" s="59"/>
      <c r="N348" s="59"/>
      <c r="O348" s="59"/>
      <c r="P348" s="59"/>
      <c r="Q348" s="59"/>
      <c r="R348" s="59"/>
      <c r="S348" s="59"/>
      <c r="T348" s="59"/>
      <c r="U348" s="59"/>
      <c r="V348" s="59"/>
    </row>
    <row r="349" spans="1:22">
      <c r="A349" s="59"/>
      <c r="B349" s="59"/>
      <c r="C349" s="59"/>
      <c r="D349" s="59"/>
      <c r="E349" s="59"/>
      <c r="F349" s="59"/>
      <c r="G349" s="59"/>
      <c r="H349" s="59"/>
      <c r="I349" s="59"/>
      <c r="J349" s="59"/>
      <c r="K349" s="59"/>
      <c r="L349" s="59"/>
      <c r="M349" s="59"/>
      <c r="N349" s="59"/>
      <c r="O349" s="59"/>
      <c r="P349" s="59"/>
      <c r="Q349" s="59"/>
      <c r="R349" s="59"/>
      <c r="S349" s="59"/>
      <c r="T349" s="59"/>
      <c r="U349" s="59"/>
      <c r="V349" s="59"/>
    </row>
    <row r="350" spans="1:22">
      <c r="A350" s="59"/>
      <c r="B350" s="59"/>
      <c r="C350" s="59"/>
      <c r="D350" s="59"/>
      <c r="E350" s="59"/>
      <c r="F350" s="59"/>
      <c r="G350" s="59"/>
      <c r="H350" s="59"/>
      <c r="I350" s="59"/>
      <c r="J350" s="59"/>
      <c r="K350" s="59"/>
      <c r="L350" s="59"/>
      <c r="M350" s="59"/>
      <c r="N350" s="59"/>
      <c r="O350" s="59"/>
      <c r="P350" s="59"/>
      <c r="Q350" s="59"/>
      <c r="R350" s="59"/>
      <c r="S350" s="59"/>
      <c r="T350" s="59"/>
      <c r="U350" s="59"/>
      <c r="V350" s="59"/>
    </row>
    <row r="351" spans="1:22">
      <c r="A351" s="59"/>
      <c r="B351" s="59"/>
      <c r="C351" s="59"/>
      <c r="D351" s="59"/>
      <c r="E351" s="59"/>
      <c r="F351" s="59"/>
      <c r="G351" s="59"/>
      <c r="H351" s="59"/>
      <c r="I351" s="59"/>
      <c r="J351" s="59"/>
      <c r="K351" s="59"/>
      <c r="L351" s="59"/>
      <c r="M351" s="59"/>
      <c r="N351" s="59"/>
      <c r="O351" s="59"/>
      <c r="P351" s="59"/>
      <c r="Q351" s="59"/>
      <c r="R351" s="59"/>
      <c r="S351" s="59"/>
      <c r="T351" s="59"/>
      <c r="U351" s="59"/>
      <c r="V351" s="59"/>
    </row>
    <row r="352" spans="1:22">
      <c r="A352" s="59"/>
      <c r="B352" s="59"/>
      <c r="C352" s="59"/>
      <c r="D352" s="59"/>
      <c r="E352" s="59"/>
      <c r="F352" s="59"/>
      <c r="G352" s="59"/>
      <c r="H352" s="59"/>
      <c r="I352" s="59"/>
      <c r="J352" s="59"/>
      <c r="K352" s="59"/>
      <c r="L352" s="59"/>
      <c r="M352" s="59"/>
      <c r="N352" s="59"/>
      <c r="O352" s="59"/>
      <c r="P352" s="59"/>
      <c r="Q352" s="59"/>
      <c r="R352" s="59"/>
      <c r="S352" s="59"/>
      <c r="T352" s="59"/>
      <c r="U352" s="59"/>
      <c r="V352" s="59"/>
    </row>
    <row r="353" spans="1:22">
      <c r="A353" s="59"/>
      <c r="B353" s="59"/>
      <c r="C353" s="59"/>
      <c r="D353" s="59"/>
      <c r="E353" s="59"/>
      <c r="F353" s="59"/>
      <c r="G353" s="59"/>
      <c r="H353" s="59"/>
      <c r="I353" s="59"/>
      <c r="J353" s="59"/>
      <c r="K353" s="59"/>
      <c r="L353" s="59"/>
      <c r="M353" s="59"/>
      <c r="N353" s="59"/>
      <c r="O353" s="59"/>
      <c r="P353" s="59"/>
      <c r="Q353" s="59"/>
      <c r="R353" s="59"/>
      <c r="S353" s="59"/>
      <c r="T353" s="59"/>
      <c r="U353" s="59"/>
      <c r="V353" s="59"/>
    </row>
    <row r="354" spans="1:22">
      <c r="A354" s="59"/>
      <c r="B354" s="59"/>
      <c r="C354" s="59"/>
      <c r="D354" s="59"/>
      <c r="E354" s="59"/>
      <c r="F354" s="59"/>
      <c r="G354" s="59"/>
      <c r="H354" s="59"/>
      <c r="I354" s="59"/>
      <c r="J354" s="59"/>
      <c r="K354" s="59"/>
      <c r="L354" s="59"/>
      <c r="M354" s="59"/>
      <c r="N354" s="59"/>
      <c r="O354" s="59"/>
      <c r="P354" s="59"/>
      <c r="Q354" s="59"/>
      <c r="R354" s="59"/>
      <c r="S354" s="59"/>
      <c r="T354" s="59"/>
      <c r="U354" s="59"/>
      <c r="V354" s="59"/>
    </row>
    <row r="355" spans="1:22">
      <c r="A355" s="59"/>
      <c r="B355" s="59"/>
      <c r="C355" s="59"/>
      <c r="D355" s="59"/>
      <c r="E355" s="59"/>
      <c r="F355" s="59"/>
      <c r="G355" s="59"/>
      <c r="H355" s="59"/>
      <c r="I355" s="59"/>
      <c r="J355" s="59"/>
      <c r="K355" s="59"/>
      <c r="L355" s="59"/>
      <c r="M355" s="59"/>
      <c r="N355" s="59"/>
      <c r="O355" s="59"/>
      <c r="P355" s="59"/>
      <c r="Q355" s="59"/>
      <c r="R355" s="59"/>
      <c r="S355" s="59"/>
      <c r="T355" s="59"/>
      <c r="U355" s="59"/>
      <c r="V355" s="59"/>
    </row>
    <row r="356" spans="1:22">
      <c r="A356" s="59"/>
      <c r="B356" s="59"/>
      <c r="C356" s="59"/>
      <c r="D356" s="59"/>
      <c r="E356" s="59"/>
      <c r="F356" s="59"/>
      <c r="G356" s="59"/>
      <c r="H356" s="59"/>
      <c r="I356" s="59"/>
      <c r="J356" s="59"/>
      <c r="K356" s="59"/>
      <c r="L356" s="59"/>
      <c r="M356" s="59"/>
      <c r="N356" s="59"/>
      <c r="O356" s="59"/>
      <c r="P356" s="59"/>
      <c r="Q356" s="59"/>
      <c r="R356" s="59"/>
      <c r="S356" s="59"/>
      <c r="T356" s="59"/>
      <c r="U356" s="59"/>
      <c r="V356" s="59"/>
    </row>
    <row r="357" spans="1:22">
      <c r="A357" s="59"/>
      <c r="B357" s="59"/>
      <c r="C357" s="59"/>
      <c r="D357" s="59"/>
      <c r="E357" s="59"/>
      <c r="F357" s="59"/>
      <c r="G357" s="59"/>
      <c r="H357" s="59"/>
      <c r="I357" s="59"/>
      <c r="J357" s="59"/>
      <c r="K357" s="59"/>
      <c r="L357" s="59"/>
      <c r="M357" s="59"/>
      <c r="N357" s="59"/>
      <c r="O357" s="59"/>
      <c r="P357" s="59"/>
      <c r="Q357" s="59"/>
      <c r="R357" s="59"/>
      <c r="S357" s="59"/>
      <c r="T357" s="59"/>
      <c r="U357" s="59"/>
      <c r="V357" s="59"/>
    </row>
    <row r="358" spans="1:22">
      <c r="A358" s="59"/>
      <c r="B358" s="59"/>
      <c r="C358" s="59"/>
      <c r="D358" s="59"/>
      <c r="E358" s="59"/>
      <c r="F358" s="59"/>
      <c r="G358" s="59"/>
      <c r="H358" s="59"/>
      <c r="I358" s="59"/>
      <c r="J358" s="59"/>
      <c r="K358" s="59"/>
      <c r="L358" s="59"/>
      <c r="M358" s="59"/>
      <c r="N358" s="59"/>
      <c r="O358" s="59"/>
      <c r="P358" s="59"/>
      <c r="Q358" s="59"/>
      <c r="R358" s="59"/>
      <c r="S358" s="59"/>
      <c r="T358" s="59"/>
      <c r="U358" s="59"/>
      <c r="V358" s="59"/>
    </row>
    <row r="359" spans="1:22">
      <c r="A359" s="59"/>
      <c r="B359" s="59"/>
      <c r="C359" s="59"/>
      <c r="D359" s="59"/>
      <c r="E359" s="59"/>
      <c r="F359" s="59"/>
      <c r="G359" s="59"/>
      <c r="H359" s="59"/>
      <c r="I359" s="59"/>
      <c r="J359" s="59"/>
      <c r="K359" s="59"/>
      <c r="L359" s="59"/>
      <c r="M359" s="59"/>
      <c r="N359" s="59"/>
      <c r="O359" s="59"/>
      <c r="P359" s="59"/>
      <c r="Q359" s="59"/>
      <c r="R359" s="59"/>
      <c r="S359" s="59"/>
      <c r="T359" s="59"/>
      <c r="U359" s="59"/>
      <c r="V359" s="59"/>
    </row>
    <row r="360" spans="1:22">
      <c r="A360" s="59"/>
      <c r="B360" s="59"/>
      <c r="C360" s="59"/>
      <c r="D360" s="59"/>
      <c r="E360" s="59"/>
      <c r="F360" s="59"/>
      <c r="G360" s="59"/>
      <c r="H360" s="59"/>
      <c r="I360" s="59"/>
      <c r="J360" s="59"/>
      <c r="K360" s="59"/>
      <c r="L360" s="59"/>
      <c r="M360" s="59"/>
      <c r="N360" s="59"/>
      <c r="O360" s="59"/>
      <c r="P360" s="59"/>
      <c r="Q360" s="59"/>
      <c r="R360" s="59"/>
      <c r="S360" s="59"/>
      <c r="T360" s="59"/>
      <c r="U360" s="59"/>
      <c r="V360" s="59"/>
    </row>
    <row r="361" spans="1:22">
      <c r="A361" s="59"/>
      <c r="B361" s="59"/>
      <c r="C361" s="59"/>
      <c r="D361" s="59"/>
      <c r="E361" s="59"/>
      <c r="F361" s="59"/>
      <c r="G361" s="59"/>
      <c r="H361" s="59"/>
      <c r="I361" s="59"/>
      <c r="J361" s="59"/>
      <c r="K361" s="59"/>
      <c r="L361" s="59"/>
      <c r="M361" s="59"/>
      <c r="N361" s="59"/>
      <c r="O361" s="59"/>
      <c r="P361" s="59"/>
      <c r="Q361" s="59"/>
      <c r="R361" s="59"/>
      <c r="S361" s="59"/>
      <c r="T361" s="59"/>
      <c r="U361" s="59"/>
      <c r="V361" s="59"/>
    </row>
    <row r="362" spans="1:22">
      <c r="A362" s="59"/>
      <c r="B362" s="59"/>
      <c r="C362" s="59"/>
      <c r="D362" s="59"/>
      <c r="E362" s="59"/>
      <c r="F362" s="59"/>
      <c r="G362" s="59"/>
      <c r="H362" s="59"/>
      <c r="I362" s="59"/>
      <c r="J362" s="59"/>
      <c r="K362" s="59"/>
      <c r="L362" s="59"/>
      <c r="M362" s="59"/>
      <c r="N362" s="59"/>
      <c r="O362" s="59"/>
      <c r="P362" s="59"/>
      <c r="Q362" s="59"/>
      <c r="R362" s="59"/>
      <c r="S362" s="59"/>
      <c r="T362" s="59"/>
      <c r="U362" s="59"/>
      <c r="V362" s="59"/>
    </row>
    <row r="363" spans="1:22">
      <c r="A363" s="59"/>
      <c r="B363" s="59"/>
      <c r="C363" s="59"/>
      <c r="D363" s="59"/>
      <c r="E363" s="59"/>
      <c r="F363" s="59"/>
      <c r="G363" s="59"/>
      <c r="H363" s="59"/>
      <c r="I363" s="59"/>
      <c r="J363" s="59"/>
      <c r="K363" s="59"/>
      <c r="L363" s="59"/>
      <c r="M363" s="59"/>
      <c r="N363" s="59"/>
      <c r="O363" s="59"/>
      <c r="P363" s="59"/>
      <c r="Q363" s="59"/>
      <c r="R363" s="59"/>
      <c r="S363" s="59"/>
      <c r="T363" s="59"/>
      <c r="U363" s="59"/>
      <c r="V363" s="59"/>
    </row>
    <row r="364" spans="1:22">
      <c r="A364" s="59"/>
      <c r="B364" s="59"/>
      <c r="C364" s="59"/>
      <c r="D364" s="59"/>
      <c r="E364" s="59"/>
      <c r="F364" s="59"/>
      <c r="G364" s="59"/>
      <c r="H364" s="59"/>
      <c r="I364" s="59"/>
      <c r="J364" s="59"/>
      <c r="K364" s="59"/>
      <c r="L364" s="59"/>
      <c r="M364" s="59"/>
      <c r="N364" s="59"/>
      <c r="O364" s="59"/>
      <c r="P364" s="59"/>
      <c r="Q364" s="59"/>
      <c r="R364" s="59"/>
      <c r="S364" s="59"/>
      <c r="T364" s="59"/>
      <c r="U364" s="59"/>
      <c r="V364" s="59"/>
    </row>
    <row r="365" spans="1:22">
      <c r="A365" s="59"/>
      <c r="B365" s="59"/>
      <c r="C365" s="59"/>
      <c r="D365" s="59"/>
      <c r="E365" s="59"/>
      <c r="F365" s="59"/>
      <c r="G365" s="59"/>
      <c r="H365" s="59"/>
      <c r="I365" s="59"/>
      <c r="J365" s="59"/>
      <c r="K365" s="59"/>
      <c r="L365" s="59"/>
      <c r="M365" s="59"/>
      <c r="N365" s="59"/>
      <c r="O365" s="59"/>
      <c r="P365" s="59"/>
      <c r="Q365" s="59"/>
      <c r="R365" s="59"/>
      <c r="S365" s="59"/>
      <c r="T365" s="59"/>
      <c r="U365" s="59"/>
      <c r="V365" s="59"/>
    </row>
    <row r="366" spans="1:22">
      <c r="A366" s="59"/>
      <c r="B366" s="59"/>
      <c r="C366" s="59"/>
      <c r="D366" s="59"/>
      <c r="E366" s="59"/>
      <c r="F366" s="59"/>
      <c r="G366" s="59"/>
      <c r="H366" s="59"/>
      <c r="I366" s="59"/>
      <c r="J366" s="59"/>
      <c r="K366" s="59"/>
      <c r="L366" s="59"/>
      <c r="M366" s="59"/>
      <c r="N366" s="59"/>
      <c r="O366" s="59"/>
      <c r="P366" s="59"/>
      <c r="Q366" s="59"/>
      <c r="R366" s="59"/>
      <c r="S366" s="59"/>
      <c r="T366" s="59"/>
      <c r="U366" s="59"/>
      <c r="V366" s="59"/>
    </row>
    <row r="367" spans="1:22">
      <c r="A367" s="59"/>
      <c r="B367" s="59"/>
      <c r="C367" s="59"/>
      <c r="D367" s="59"/>
      <c r="E367" s="59"/>
      <c r="F367" s="59"/>
      <c r="G367" s="59"/>
      <c r="H367" s="59"/>
      <c r="I367" s="59"/>
      <c r="J367" s="59"/>
      <c r="K367" s="59"/>
      <c r="L367" s="59"/>
      <c r="M367" s="59"/>
      <c r="N367" s="59"/>
      <c r="O367" s="59"/>
      <c r="P367" s="59"/>
      <c r="Q367" s="59"/>
      <c r="R367" s="59"/>
      <c r="S367" s="59"/>
      <c r="T367" s="59"/>
      <c r="U367" s="59"/>
      <c r="V367" s="59"/>
    </row>
    <row r="368" spans="1:22">
      <c r="A368" s="59"/>
      <c r="B368" s="59"/>
      <c r="C368" s="59"/>
      <c r="D368" s="59"/>
      <c r="E368" s="59"/>
      <c r="F368" s="59"/>
      <c r="G368" s="59"/>
      <c r="H368" s="59"/>
      <c r="I368" s="59"/>
      <c r="J368" s="59"/>
      <c r="K368" s="59"/>
      <c r="L368" s="59"/>
      <c r="M368" s="59"/>
      <c r="N368" s="59"/>
      <c r="O368" s="59"/>
      <c r="P368" s="59"/>
      <c r="Q368" s="59"/>
      <c r="R368" s="59"/>
      <c r="S368" s="59"/>
      <c r="T368" s="59"/>
      <c r="U368" s="59"/>
      <c r="V368" s="59"/>
    </row>
    <row r="369" spans="1:22">
      <c r="A369" s="59"/>
      <c r="B369" s="59"/>
      <c r="C369" s="59"/>
      <c r="D369" s="59"/>
      <c r="E369" s="59"/>
      <c r="F369" s="59"/>
      <c r="G369" s="59"/>
      <c r="H369" s="59"/>
      <c r="I369" s="59"/>
      <c r="J369" s="59"/>
      <c r="K369" s="59"/>
      <c r="L369" s="59"/>
      <c r="M369" s="59"/>
      <c r="N369" s="59"/>
      <c r="O369" s="59"/>
      <c r="P369" s="59"/>
      <c r="Q369" s="59"/>
      <c r="R369" s="59"/>
      <c r="S369" s="59"/>
      <c r="T369" s="59"/>
      <c r="U369" s="59"/>
      <c r="V369" s="59"/>
    </row>
    <row r="370" spans="1:22">
      <c r="A370" s="59"/>
      <c r="B370" s="59"/>
      <c r="C370" s="59"/>
      <c r="D370" s="59"/>
      <c r="E370" s="59"/>
      <c r="F370" s="59"/>
      <c r="G370" s="59"/>
      <c r="H370" s="59"/>
      <c r="I370" s="59"/>
      <c r="J370" s="59"/>
      <c r="K370" s="59"/>
      <c r="L370" s="59"/>
      <c r="M370" s="59"/>
      <c r="N370" s="59"/>
      <c r="O370" s="59"/>
      <c r="P370" s="59"/>
      <c r="Q370" s="59"/>
      <c r="R370" s="59"/>
      <c r="S370" s="59"/>
      <c r="T370" s="59"/>
      <c r="U370" s="59"/>
      <c r="V370" s="59"/>
    </row>
    <row r="371" spans="1:22">
      <c r="A371" s="59"/>
      <c r="B371" s="59"/>
      <c r="C371" s="59"/>
      <c r="D371" s="59"/>
      <c r="E371" s="59"/>
      <c r="F371" s="59"/>
      <c r="G371" s="59"/>
      <c r="H371" s="59"/>
      <c r="I371" s="59"/>
      <c r="J371" s="59"/>
      <c r="K371" s="59"/>
      <c r="L371" s="59"/>
      <c r="M371" s="59"/>
      <c r="N371" s="59"/>
      <c r="O371" s="59"/>
      <c r="P371" s="59"/>
      <c r="Q371" s="59"/>
      <c r="R371" s="59"/>
      <c r="S371" s="59"/>
      <c r="T371" s="59"/>
      <c r="U371" s="59"/>
      <c r="V371" s="59"/>
    </row>
    <row r="372" spans="1:22">
      <c r="A372" s="59"/>
      <c r="B372" s="59"/>
      <c r="C372" s="59"/>
      <c r="D372" s="59"/>
      <c r="E372" s="59"/>
      <c r="F372" s="59"/>
      <c r="G372" s="59"/>
      <c r="H372" s="59"/>
      <c r="I372" s="59"/>
      <c r="J372" s="59"/>
      <c r="K372" s="59"/>
      <c r="L372" s="59"/>
      <c r="M372" s="59"/>
      <c r="N372" s="59"/>
      <c r="O372" s="59"/>
      <c r="P372" s="59"/>
      <c r="Q372" s="59"/>
      <c r="R372" s="59"/>
      <c r="S372" s="59"/>
      <c r="T372" s="59"/>
      <c r="U372" s="59"/>
      <c r="V372" s="59"/>
    </row>
    <row r="373" spans="1:22">
      <c r="A373" s="59"/>
      <c r="B373" s="59"/>
      <c r="C373" s="59"/>
      <c r="D373" s="59"/>
      <c r="E373" s="59"/>
      <c r="F373" s="59"/>
      <c r="G373" s="59"/>
      <c r="H373" s="59"/>
      <c r="I373" s="59"/>
      <c r="J373" s="59"/>
      <c r="K373" s="59"/>
      <c r="L373" s="59"/>
      <c r="M373" s="59"/>
      <c r="N373" s="59"/>
      <c r="O373" s="59"/>
      <c r="P373" s="59"/>
      <c r="Q373" s="59"/>
      <c r="R373" s="59"/>
      <c r="S373" s="59"/>
      <c r="T373" s="59"/>
      <c r="U373" s="59"/>
      <c r="V373" s="59"/>
    </row>
    <row r="374" spans="1:22">
      <c r="A374" s="59"/>
      <c r="B374" s="59"/>
      <c r="C374" s="59"/>
      <c r="D374" s="59"/>
      <c r="E374" s="59"/>
      <c r="F374" s="59"/>
      <c r="G374" s="59"/>
      <c r="H374" s="59"/>
      <c r="I374" s="59"/>
      <c r="J374" s="59"/>
      <c r="K374" s="59"/>
      <c r="L374" s="59"/>
      <c r="M374" s="59"/>
      <c r="N374" s="59"/>
      <c r="O374" s="59"/>
      <c r="P374" s="59"/>
      <c r="Q374" s="59"/>
      <c r="R374" s="59"/>
      <c r="S374" s="59"/>
      <c r="T374" s="59"/>
      <c r="U374" s="59"/>
      <c r="V374" s="59"/>
    </row>
    <row r="375" spans="1:22">
      <c r="A375" s="59"/>
      <c r="B375" s="59"/>
      <c r="C375" s="59"/>
      <c r="D375" s="59"/>
      <c r="E375" s="59"/>
      <c r="F375" s="59"/>
      <c r="G375" s="59"/>
      <c r="H375" s="59"/>
      <c r="I375" s="59"/>
      <c r="J375" s="59"/>
      <c r="K375" s="59"/>
      <c r="L375" s="59"/>
      <c r="M375" s="59"/>
      <c r="N375" s="59"/>
      <c r="O375" s="59"/>
      <c r="P375" s="59"/>
      <c r="Q375" s="59"/>
      <c r="R375" s="59"/>
      <c r="S375" s="59"/>
      <c r="T375" s="59"/>
      <c r="U375" s="59"/>
      <c r="V375" s="59"/>
    </row>
    <row r="376" spans="1:22">
      <c r="A376" s="59"/>
      <c r="B376" s="59"/>
      <c r="C376" s="59"/>
      <c r="D376" s="59"/>
      <c r="E376" s="59"/>
      <c r="F376" s="59"/>
      <c r="G376" s="59"/>
      <c r="H376" s="59"/>
      <c r="I376" s="59"/>
      <c r="J376" s="59"/>
      <c r="K376" s="59"/>
      <c r="L376" s="59"/>
      <c r="M376" s="59"/>
      <c r="N376" s="59"/>
      <c r="O376" s="59"/>
      <c r="P376" s="59"/>
      <c r="Q376" s="59"/>
      <c r="R376" s="59"/>
      <c r="S376" s="59"/>
      <c r="T376" s="59"/>
      <c r="U376" s="59"/>
      <c r="V376" s="59"/>
    </row>
    <row r="377" spans="1:22">
      <c r="A377" s="59"/>
      <c r="B377" s="59"/>
      <c r="C377" s="59"/>
      <c r="D377" s="59"/>
      <c r="E377" s="59"/>
      <c r="F377" s="59"/>
      <c r="G377" s="59"/>
      <c r="H377" s="59"/>
      <c r="I377" s="59"/>
      <c r="J377" s="59"/>
      <c r="K377" s="59"/>
      <c r="L377" s="59"/>
      <c r="M377" s="59"/>
      <c r="N377" s="59"/>
      <c r="O377" s="59"/>
      <c r="P377" s="59"/>
      <c r="Q377" s="59"/>
      <c r="R377" s="59"/>
      <c r="S377" s="59"/>
      <c r="T377" s="59"/>
      <c r="U377" s="59"/>
      <c r="V377" s="59"/>
    </row>
    <row r="378" spans="1:22">
      <c r="A378" s="59"/>
      <c r="B378" s="59"/>
      <c r="C378" s="59"/>
      <c r="D378" s="59"/>
      <c r="E378" s="59"/>
      <c r="F378" s="59"/>
      <c r="G378" s="59"/>
      <c r="H378" s="59"/>
      <c r="I378" s="59"/>
      <c r="J378" s="59"/>
      <c r="K378" s="59"/>
      <c r="L378" s="59"/>
      <c r="M378" s="59"/>
      <c r="N378" s="59"/>
      <c r="O378" s="59"/>
      <c r="P378" s="59"/>
      <c r="Q378" s="59"/>
      <c r="R378" s="59"/>
      <c r="S378" s="59"/>
      <c r="T378" s="59"/>
      <c r="U378" s="59"/>
      <c r="V378" s="59"/>
    </row>
    <row r="379" spans="1:22">
      <c r="A379" s="59"/>
      <c r="B379" s="59"/>
      <c r="C379" s="59"/>
      <c r="D379" s="59"/>
      <c r="E379" s="59"/>
      <c r="F379" s="59"/>
      <c r="G379" s="59"/>
      <c r="H379" s="59"/>
      <c r="I379" s="59"/>
      <c r="J379" s="59"/>
      <c r="K379" s="59"/>
      <c r="L379" s="59"/>
      <c r="M379" s="59"/>
      <c r="N379" s="59"/>
      <c r="O379" s="59"/>
      <c r="P379" s="59"/>
      <c r="Q379" s="59"/>
      <c r="R379" s="59"/>
      <c r="S379" s="59"/>
      <c r="T379" s="59"/>
      <c r="U379" s="59"/>
      <c r="V379" s="59"/>
    </row>
    <row r="380" spans="1:22">
      <c r="A380" s="59"/>
      <c r="B380" s="59"/>
      <c r="C380" s="59"/>
      <c r="D380" s="59"/>
      <c r="E380" s="59"/>
      <c r="F380" s="59"/>
      <c r="G380" s="59"/>
      <c r="H380" s="59"/>
      <c r="I380" s="59"/>
      <c r="J380" s="59"/>
      <c r="K380" s="59"/>
      <c r="L380" s="59"/>
      <c r="M380" s="59"/>
      <c r="N380" s="59"/>
      <c r="O380" s="59"/>
      <c r="P380" s="59"/>
      <c r="Q380" s="59"/>
      <c r="R380" s="59"/>
      <c r="S380" s="59"/>
      <c r="T380" s="59"/>
      <c r="U380" s="59"/>
      <c r="V380" s="59"/>
    </row>
    <row r="381" spans="1:22">
      <c r="A381" s="59"/>
      <c r="B381" s="59"/>
      <c r="C381" s="59"/>
      <c r="D381" s="59"/>
      <c r="E381" s="59"/>
      <c r="F381" s="59"/>
      <c r="G381" s="59"/>
      <c r="H381" s="59"/>
      <c r="I381" s="59"/>
      <c r="J381" s="59"/>
      <c r="K381" s="59"/>
      <c r="L381" s="59"/>
      <c r="M381" s="59"/>
      <c r="N381" s="59"/>
      <c r="O381" s="59"/>
      <c r="P381" s="59"/>
      <c r="Q381" s="59"/>
      <c r="R381" s="59"/>
      <c r="S381" s="59"/>
      <c r="T381" s="59"/>
      <c r="U381" s="59"/>
      <c r="V381" s="59"/>
    </row>
    <row r="382" spans="1:22">
      <c r="A382" s="59"/>
      <c r="B382" s="59"/>
      <c r="C382" s="59"/>
      <c r="D382" s="59"/>
      <c r="E382" s="59"/>
      <c r="F382" s="59"/>
      <c r="G382" s="59"/>
      <c r="H382" s="59"/>
      <c r="I382" s="59"/>
      <c r="J382" s="59"/>
      <c r="K382" s="59"/>
      <c r="L382" s="59"/>
      <c r="M382" s="59"/>
      <c r="N382" s="59"/>
      <c r="O382" s="59"/>
      <c r="P382" s="59"/>
      <c r="Q382" s="59"/>
      <c r="R382" s="59"/>
      <c r="S382" s="59"/>
      <c r="T382" s="59"/>
      <c r="U382" s="59"/>
      <c r="V382" s="59"/>
    </row>
    <row r="383" spans="1:22">
      <c r="A383" s="59"/>
      <c r="B383" s="59"/>
      <c r="C383" s="59"/>
      <c r="D383" s="59"/>
      <c r="E383" s="59"/>
      <c r="F383" s="59"/>
      <c r="G383" s="59"/>
      <c r="H383" s="59"/>
      <c r="I383" s="59"/>
      <c r="J383" s="59"/>
      <c r="K383" s="59"/>
      <c r="L383" s="59"/>
      <c r="M383" s="59"/>
      <c r="N383" s="59"/>
      <c r="O383" s="59"/>
      <c r="P383" s="59"/>
      <c r="Q383" s="59"/>
      <c r="R383" s="59"/>
      <c r="S383" s="59"/>
      <c r="T383" s="59"/>
      <c r="U383" s="59"/>
      <c r="V383" s="59"/>
    </row>
    <row r="384" spans="1:22">
      <c r="A384" s="59"/>
      <c r="B384" s="59"/>
      <c r="C384" s="59"/>
      <c r="D384" s="59"/>
      <c r="E384" s="59"/>
      <c r="F384" s="59"/>
      <c r="G384" s="59"/>
      <c r="H384" s="59"/>
      <c r="I384" s="59"/>
      <c r="J384" s="59"/>
      <c r="K384" s="59"/>
      <c r="L384" s="59"/>
      <c r="M384" s="59"/>
      <c r="N384" s="59"/>
      <c r="O384" s="59"/>
      <c r="P384" s="59"/>
      <c r="Q384" s="59"/>
      <c r="R384" s="59"/>
      <c r="S384" s="59"/>
      <c r="T384" s="59"/>
      <c r="U384" s="59"/>
      <c r="V384" s="59"/>
    </row>
    <row r="385" spans="1:22">
      <c r="A385" s="59"/>
      <c r="B385" s="59"/>
      <c r="C385" s="59"/>
      <c r="D385" s="59"/>
      <c r="E385" s="59"/>
      <c r="F385" s="59"/>
      <c r="G385" s="59"/>
      <c r="H385" s="59"/>
      <c r="I385" s="59"/>
      <c r="J385" s="59"/>
      <c r="K385" s="59"/>
      <c r="L385" s="59"/>
      <c r="M385" s="59"/>
      <c r="N385" s="59"/>
      <c r="O385" s="59"/>
      <c r="P385" s="59"/>
      <c r="Q385" s="59"/>
      <c r="R385" s="59"/>
      <c r="S385" s="59"/>
      <c r="T385" s="59"/>
      <c r="U385" s="59"/>
      <c r="V385" s="59"/>
    </row>
    <row r="386" spans="1:22">
      <c r="A386" s="59"/>
      <c r="B386" s="59"/>
      <c r="C386" s="59"/>
      <c r="D386" s="59"/>
      <c r="E386" s="59"/>
      <c r="F386" s="59"/>
      <c r="G386" s="59"/>
      <c r="H386" s="59"/>
      <c r="I386" s="59"/>
      <c r="J386" s="59"/>
      <c r="K386" s="59"/>
      <c r="L386" s="59"/>
      <c r="M386" s="59"/>
      <c r="N386" s="59"/>
      <c r="O386" s="59"/>
      <c r="P386" s="59"/>
      <c r="Q386" s="59"/>
      <c r="R386" s="59"/>
      <c r="S386" s="59"/>
      <c r="T386" s="59"/>
      <c r="U386" s="59"/>
      <c r="V386" s="59"/>
    </row>
    <row r="387" spans="1:22">
      <c r="A387" s="59"/>
      <c r="B387" s="59"/>
      <c r="C387" s="59"/>
      <c r="D387" s="59"/>
      <c r="E387" s="59"/>
      <c r="F387" s="59"/>
      <c r="G387" s="59"/>
      <c r="H387" s="59"/>
      <c r="I387" s="59"/>
      <c r="J387" s="59"/>
      <c r="K387" s="59"/>
      <c r="L387" s="59"/>
      <c r="M387" s="59"/>
      <c r="N387" s="59"/>
      <c r="O387" s="59"/>
      <c r="P387" s="59"/>
      <c r="Q387" s="59"/>
      <c r="R387" s="59"/>
      <c r="S387" s="59"/>
      <c r="T387" s="59"/>
      <c r="U387" s="59"/>
      <c r="V387" s="59"/>
    </row>
    <row r="388" spans="1:22">
      <c r="A388" s="59"/>
      <c r="B388" s="59"/>
      <c r="C388" s="59"/>
      <c r="D388" s="59"/>
      <c r="E388" s="59"/>
      <c r="F388" s="59"/>
      <c r="G388" s="59"/>
      <c r="H388" s="59"/>
      <c r="I388" s="59"/>
      <c r="J388" s="59"/>
      <c r="K388" s="59"/>
      <c r="L388" s="59"/>
      <c r="M388" s="59"/>
      <c r="N388" s="59"/>
      <c r="O388" s="59"/>
      <c r="P388" s="59"/>
      <c r="Q388" s="59"/>
      <c r="R388" s="59"/>
      <c r="S388" s="59"/>
      <c r="T388" s="59"/>
      <c r="U388" s="59"/>
      <c r="V388" s="59"/>
    </row>
    <row r="389" spans="1:22">
      <c r="A389" s="59"/>
      <c r="B389" s="59"/>
      <c r="C389" s="59"/>
      <c r="D389" s="59"/>
      <c r="E389" s="59"/>
      <c r="F389" s="59"/>
      <c r="G389" s="59"/>
      <c r="H389" s="59"/>
      <c r="I389" s="59"/>
      <c r="J389" s="59"/>
      <c r="K389" s="59"/>
      <c r="L389" s="59"/>
      <c r="M389" s="59"/>
      <c r="N389" s="59"/>
      <c r="O389" s="59"/>
      <c r="P389" s="59"/>
      <c r="Q389" s="59"/>
      <c r="R389" s="59"/>
      <c r="S389" s="59"/>
      <c r="T389" s="59"/>
      <c r="U389" s="59"/>
      <c r="V389" s="59"/>
    </row>
    <row r="390" spans="1:22">
      <c r="A390" s="59"/>
      <c r="B390" s="59"/>
      <c r="C390" s="59"/>
      <c r="D390" s="59"/>
      <c r="E390" s="59"/>
      <c r="F390" s="59"/>
      <c r="G390" s="59"/>
      <c r="H390" s="59"/>
      <c r="I390" s="59"/>
      <c r="J390" s="59"/>
      <c r="K390" s="59"/>
      <c r="L390" s="59"/>
      <c r="M390" s="59"/>
      <c r="N390" s="59"/>
      <c r="O390" s="59"/>
      <c r="P390" s="59"/>
      <c r="Q390" s="59"/>
      <c r="R390" s="59"/>
      <c r="S390" s="59"/>
      <c r="T390" s="59"/>
      <c r="U390" s="59"/>
      <c r="V390" s="59"/>
    </row>
    <row r="391" spans="1:22">
      <c r="A391" s="59"/>
      <c r="B391" s="59"/>
      <c r="C391" s="59"/>
      <c r="D391" s="59"/>
      <c r="E391" s="59"/>
      <c r="F391" s="59"/>
      <c r="G391" s="59"/>
      <c r="H391" s="59"/>
      <c r="I391" s="59"/>
      <c r="J391" s="59"/>
      <c r="K391" s="59"/>
      <c r="L391" s="59"/>
      <c r="M391" s="59"/>
      <c r="N391" s="59"/>
      <c r="O391" s="59"/>
      <c r="P391" s="59"/>
      <c r="Q391" s="59"/>
      <c r="R391" s="59"/>
      <c r="S391" s="59"/>
      <c r="T391" s="59"/>
      <c r="U391" s="59"/>
      <c r="V391" s="59"/>
    </row>
    <row r="392" spans="1:22">
      <c r="A392" s="59"/>
      <c r="B392" s="59"/>
      <c r="C392" s="59"/>
      <c r="D392" s="59"/>
      <c r="E392" s="59"/>
      <c r="F392" s="59"/>
      <c r="G392" s="59"/>
      <c r="H392" s="59"/>
      <c r="I392" s="59"/>
      <c r="J392" s="59"/>
      <c r="K392" s="59"/>
      <c r="L392" s="59"/>
      <c r="M392" s="59"/>
      <c r="N392" s="59"/>
      <c r="O392" s="59"/>
      <c r="P392" s="59"/>
      <c r="Q392" s="59"/>
      <c r="R392" s="59"/>
      <c r="S392" s="59"/>
      <c r="T392" s="59"/>
      <c r="U392" s="59"/>
      <c r="V392" s="59"/>
    </row>
    <row r="393" spans="1:22">
      <c r="A393" s="59"/>
      <c r="B393" s="59"/>
      <c r="C393" s="59"/>
      <c r="D393" s="59"/>
      <c r="E393" s="59"/>
      <c r="F393" s="59"/>
      <c r="G393" s="59"/>
      <c r="H393" s="59"/>
      <c r="I393" s="59"/>
      <c r="J393" s="59"/>
      <c r="K393" s="59"/>
      <c r="L393" s="59"/>
      <c r="M393" s="59"/>
      <c r="N393" s="59"/>
      <c r="O393" s="59"/>
      <c r="P393" s="59"/>
      <c r="Q393" s="59"/>
      <c r="R393" s="59"/>
      <c r="S393" s="59"/>
      <c r="T393" s="59"/>
      <c r="U393" s="59"/>
      <c r="V393" s="59"/>
    </row>
    <row r="394" spans="1:22">
      <c r="A394" s="59"/>
      <c r="B394" s="59"/>
      <c r="C394" s="59"/>
      <c r="D394" s="59"/>
      <c r="E394" s="59"/>
      <c r="F394" s="59"/>
      <c r="G394" s="59"/>
      <c r="H394" s="59"/>
      <c r="I394" s="59"/>
      <c r="J394" s="59"/>
      <c r="K394" s="59"/>
      <c r="L394" s="59"/>
      <c r="M394" s="59"/>
      <c r="N394" s="59"/>
      <c r="O394" s="59"/>
      <c r="P394" s="59"/>
      <c r="Q394" s="59"/>
      <c r="R394" s="59"/>
      <c r="S394" s="59"/>
      <c r="T394" s="59"/>
      <c r="U394" s="59"/>
      <c r="V394" s="59"/>
    </row>
    <row r="395" spans="1:22">
      <c r="A395" s="59"/>
      <c r="B395" s="59"/>
      <c r="C395" s="59"/>
      <c r="D395" s="59"/>
      <c r="E395" s="59"/>
      <c r="F395" s="59"/>
      <c r="G395" s="59"/>
      <c r="H395" s="59"/>
      <c r="I395" s="59"/>
      <c r="J395" s="59"/>
      <c r="K395" s="59"/>
      <c r="L395" s="59"/>
      <c r="M395" s="59"/>
      <c r="N395" s="59"/>
      <c r="O395" s="59"/>
      <c r="P395" s="59"/>
      <c r="Q395" s="59"/>
      <c r="R395" s="59"/>
      <c r="S395" s="59"/>
      <c r="T395" s="59"/>
      <c r="U395" s="59"/>
      <c r="V395" s="59"/>
    </row>
    <row r="396" spans="1:22">
      <c r="A396" s="59"/>
      <c r="B396" s="59"/>
      <c r="C396" s="59"/>
      <c r="D396" s="59"/>
      <c r="E396" s="59"/>
      <c r="F396" s="59"/>
      <c r="G396" s="59"/>
      <c r="H396" s="59"/>
      <c r="I396" s="59"/>
      <c r="J396" s="59"/>
      <c r="K396" s="59"/>
      <c r="L396" s="59"/>
      <c r="M396" s="59"/>
      <c r="N396" s="59"/>
      <c r="O396" s="59"/>
      <c r="P396" s="59"/>
      <c r="Q396" s="59"/>
      <c r="R396" s="59"/>
      <c r="S396" s="59"/>
      <c r="T396" s="59"/>
      <c r="U396" s="59"/>
      <c r="V396" s="59"/>
    </row>
    <row r="397" spans="1:22">
      <c r="A397" s="59"/>
      <c r="B397" s="59"/>
      <c r="C397" s="59"/>
      <c r="D397" s="59"/>
      <c r="E397" s="59"/>
      <c r="F397" s="59"/>
      <c r="G397" s="59"/>
      <c r="H397" s="59"/>
      <c r="I397" s="59"/>
      <c r="J397" s="59"/>
      <c r="K397" s="59"/>
      <c r="L397" s="59"/>
      <c r="M397" s="59"/>
      <c r="N397" s="59"/>
      <c r="O397" s="59"/>
      <c r="P397" s="59"/>
      <c r="Q397" s="59"/>
      <c r="R397" s="59"/>
      <c r="S397" s="59"/>
      <c r="T397" s="59"/>
      <c r="U397" s="59"/>
      <c r="V397" s="59"/>
    </row>
    <row r="398" spans="1:22">
      <c r="A398" s="59"/>
      <c r="B398" s="59"/>
      <c r="C398" s="59"/>
      <c r="D398" s="59"/>
      <c r="E398" s="59"/>
      <c r="F398" s="59"/>
      <c r="G398" s="59"/>
      <c r="H398" s="59"/>
      <c r="I398" s="59"/>
      <c r="J398" s="59"/>
      <c r="K398" s="59"/>
      <c r="L398" s="59"/>
      <c r="M398" s="59"/>
      <c r="N398" s="59"/>
      <c r="O398" s="59"/>
      <c r="P398" s="59"/>
      <c r="Q398" s="59"/>
      <c r="R398" s="59"/>
      <c r="S398" s="59"/>
      <c r="T398" s="59"/>
      <c r="U398" s="59"/>
      <c r="V398" s="59"/>
    </row>
    <row r="399" spans="1:22">
      <c r="A399" s="59"/>
      <c r="B399" s="59"/>
      <c r="C399" s="59"/>
      <c r="D399" s="59"/>
      <c r="E399" s="59"/>
      <c r="F399" s="59"/>
      <c r="G399" s="59"/>
      <c r="H399" s="59"/>
      <c r="I399" s="59"/>
      <c r="J399" s="59"/>
      <c r="K399" s="59"/>
      <c r="L399" s="59"/>
      <c r="M399" s="59"/>
      <c r="N399" s="59"/>
      <c r="O399" s="59"/>
      <c r="P399" s="59"/>
      <c r="Q399" s="59"/>
      <c r="R399" s="59"/>
      <c r="S399" s="59"/>
      <c r="T399" s="59"/>
      <c r="U399" s="59"/>
      <c r="V399" s="59"/>
    </row>
    <row r="400" spans="1:22">
      <c r="A400" s="59"/>
      <c r="B400" s="59"/>
      <c r="C400" s="59"/>
      <c r="D400" s="59"/>
      <c r="E400" s="59"/>
      <c r="F400" s="59"/>
      <c r="G400" s="59"/>
      <c r="H400" s="59"/>
      <c r="I400" s="59"/>
      <c r="J400" s="59"/>
      <c r="K400" s="59"/>
      <c r="L400" s="59"/>
      <c r="M400" s="59"/>
      <c r="N400" s="59"/>
      <c r="O400" s="59"/>
      <c r="P400" s="59"/>
      <c r="Q400" s="59"/>
      <c r="R400" s="59"/>
      <c r="S400" s="59"/>
      <c r="T400" s="59"/>
      <c r="U400" s="59"/>
      <c r="V400" s="59"/>
    </row>
    <row r="401" spans="1:22">
      <c r="A401" s="59"/>
      <c r="B401" s="59"/>
      <c r="C401" s="59"/>
      <c r="D401" s="59"/>
      <c r="E401" s="59"/>
      <c r="F401" s="59"/>
      <c r="G401" s="59"/>
      <c r="H401" s="59"/>
      <c r="I401" s="59"/>
      <c r="J401" s="59"/>
      <c r="K401" s="59"/>
      <c r="L401" s="59"/>
      <c r="M401" s="59"/>
      <c r="N401" s="59"/>
      <c r="O401" s="59"/>
      <c r="P401" s="59"/>
      <c r="Q401" s="59"/>
      <c r="R401" s="59"/>
      <c r="S401" s="59"/>
      <c r="T401" s="59"/>
      <c r="U401" s="59"/>
      <c r="V401" s="59"/>
    </row>
    <row r="402" spans="1:22">
      <c r="A402" s="59"/>
      <c r="B402" s="59"/>
      <c r="C402" s="59"/>
      <c r="D402" s="59"/>
      <c r="E402" s="59"/>
      <c r="F402" s="59"/>
      <c r="G402" s="59"/>
      <c r="H402" s="59"/>
      <c r="I402" s="59"/>
      <c r="J402" s="59"/>
      <c r="K402" s="59"/>
      <c r="L402" s="59"/>
      <c r="M402" s="59"/>
      <c r="N402" s="59"/>
      <c r="O402" s="59"/>
      <c r="P402" s="59"/>
      <c r="Q402" s="59"/>
      <c r="R402" s="59"/>
      <c r="S402" s="59"/>
      <c r="T402" s="59"/>
      <c r="U402" s="59"/>
      <c r="V402" s="59"/>
    </row>
    <row r="403" spans="1:22">
      <c r="A403" s="59"/>
      <c r="B403" s="59"/>
      <c r="C403" s="59"/>
      <c r="D403" s="59"/>
      <c r="E403" s="59"/>
      <c r="F403" s="59"/>
      <c r="G403" s="59"/>
      <c r="H403" s="59"/>
      <c r="I403" s="59"/>
      <c r="J403" s="59"/>
      <c r="K403" s="59"/>
      <c r="L403" s="59"/>
      <c r="M403" s="59"/>
      <c r="N403" s="59"/>
      <c r="O403" s="59"/>
      <c r="P403" s="59"/>
      <c r="Q403" s="59"/>
      <c r="R403" s="59"/>
      <c r="S403" s="59"/>
      <c r="T403" s="59"/>
      <c r="U403" s="59"/>
      <c r="V403" s="59"/>
    </row>
    <row r="404" spans="1:22">
      <c r="A404" s="59"/>
      <c r="B404" s="59"/>
      <c r="C404" s="59"/>
      <c r="D404" s="59"/>
      <c r="E404" s="59"/>
      <c r="F404" s="59"/>
      <c r="G404" s="59"/>
      <c r="H404" s="59"/>
      <c r="I404" s="59"/>
      <c r="J404" s="59"/>
      <c r="K404" s="59"/>
      <c r="L404" s="59"/>
      <c r="M404" s="59"/>
      <c r="N404" s="59"/>
      <c r="O404" s="59"/>
      <c r="P404" s="59"/>
      <c r="Q404" s="59"/>
      <c r="R404" s="59"/>
      <c r="S404" s="59"/>
      <c r="T404" s="59"/>
      <c r="U404" s="59"/>
      <c r="V404" s="59"/>
    </row>
    <row r="405" spans="1:22">
      <c r="A405" s="59"/>
      <c r="B405" s="59"/>
      <c r="C405" s="59"/>
      <c r="D405" s="59"/>
      <c r="E405" s="59"/>
      <c r="F405" s="59"/>
      <c r="G405" s="59"/>
      <c r="H405" s="59"/>
      <c r="I405" s="59"/>
      <c r="J405" s="59"/>
      <c r="K405" s="59"/>
      <c r="L405" s="59"/>
      <c r="M405" s="59"/>
      <c r="N405" s="59"/>
      <c r="O405" s="59"/>
      <c r="P405" s="59"/>
      <c r="Q405" s="59"/>
      <c r="R405" s="59"/>
      <c r="S405" s="59"/>
      <c r="T405" s="59"/>
      <c r="U405" s="59"/>
      <c r="V405" s="59"/>
    </row>
    <row r="406" spans="1:22">
      <c r="A406" s="59"/>
      <c r="B406" s="59"/>
      <c r="C406" s="59"/>
      <c r="D406" s="59"/>
      <c r="E406" s="59"/>
      <c r="F406" s="59"/>
      <c r="G406" s="59"/>
      <c r="H406" s="59"/>
      <c r="I406" s="59"/>
      <c r="J406" s="59"/>
      <c r="K406" s="59"/>
      <c r="L406" s="59"/>
      <c r="M406" s="59"/>
      <c r="N406" s="59"/>
      <c r="O406" s="59"/>
      <c r="P406" s="59"/>
      <c r="Q406" s="59"/>
      <c r="R406" s="59"/>
      <c r="S406" s="59"/>
      <c r="T406" s="59"/>
      <c r="U406" s="59"/>
      <c r="V406" s="59"/>
    </row>
    <row r="407" spans="1:22">
      <c r="A407" s="59"/>
      <c r="B407" s="59"/>
      <c r="C407" s="59"/>
      <c r="D407" s="59"/>
      <c r="E407" s="59"/>
      <c r="F407" s="59"/>
      <c r="G407" s="59"/>
      <c r="H407" s="59"/>
      <c r="I407" s="59"/>
      <c r="J407" s="59"/>
      <c r="K407" s="59"/>
      <c r="L407" s="59"/>
      <c r="M407" s="59"/>
      <c r="N407" s="59"/>
      <c r="O407" s="59"/>
      <c r="P407" s="59"/>
      <c r="Q407" s="59"/>
      <c r="R407" s="59"/>
      <c r="S407" s="59"/>
      <c r="T407" s="59"/>
      <c r="U407" s="59"/>
      <c r="V407" s="59"/>
    </row>
    <row r="408" spans="1:22">
      <c r="A408" s="59"/>
      <c r="B408" s="59"/>
      <c r="C408" s="59"/>
      <c r="D408" s="59"/>
      <c r="E408" s="59"/>
      <c r="F408" s="59"/>
      <c r="G408" s="59"/>
      <c r="H408" s="59"/>
      <c r="I408" s="59"/>
      <c r="J408" s="59"/>
      <c r="K408" s="59"/>
      <c r="L408" s="59"/>
      <c r="M408" s="59"/>
      <c r="N408" s="59"/>
      <c r="O408" s="59"/>
      <c r="P408" s="59"/>
      <c r="Q408" s="59"/>
      <c r="R408" s="59"/>
      <c r="S408" s="59"/>
      <c r="T408" s="59"/>
      <c r="U408" s="59"/>
      <c r="V408" s="59"/>
    </row>
    <row r="409" spans="1:22">
      <c r="A409" s="59"/>
      <c r="B409" s="59"/>
      <c r="C409" s="59"/>
      <c r="D409" s="59"/>
      <c r="E409" s="59"/>
      <c r="F409" s="59"/>
      <c r="G409" s="59"/>
      <c r="H409" s="59"/>
      <c r="I409" s="59"/>
      <c r="J409" s="59"/>
      <c r="K409" s="59"/>
      <c r="L409" s="59"/>
      <c r="M409" s="59"/>
      <c r="N409" s="59"/>
      <c r="O409" s="59"/>
      <c r="P409" s="59"/>
      <c r="Q409" s="59"/>
      <c r="R409" s="59"/>
      <c r="S409" s="59"/>
      <c r="T409" s="59"/>
      <c r="U409" s="59"/>
      <c r="V409" s="59"/>
    </row>
    <row r="410" spans="1:22">
      <c r="A410" s="59"/>
      <c r="B410" s="59"/>
      <c r="C410" s="59"/>
      <c r="D410" s="59"/>
      <c r="E410" s="59"/>
      <c r="F410" s="59"/>
      <c r="G410" s="59"/>
      <c r="H410" s="59"/>
      <c r="I410" s="59"/>
      <c r="J410" s="59"/>
      <c r="K410" s="59"/>
      <c r="L410" s="59"/>
      <c r="M410" s="59"/>
      <c r="N410" s="59"/>
      <c r="O410" s="59"/>
      <c r="P410" s="59"/>
      <c r="Q410" s="59"/>
      <c r="R410" s="59"/>
      <c r="S410" s="59"/>
      <c r="T410" s="59"/>
      <c r="U410" s="59"/>
      <c r="V410" s="59"/>
    </row>
    <row r="411" spans="1:22">
      <c r="A411" s="59"/>
      <c r="B411" s="59"/>
      <c r="C411" s="59"/>
      <c r="D411" s="59"/>
      <c r="E411" s="59"/>
      <c r="F411" s="59"/>
      <c r="G411" s="59"/>
      <c r="H411" s="59"/>
      <c r="I411" s="59"/>
      <c r="J411" s="59"/>
      <c r="K411" s="59"/>
      <c r="L411" s="59"/>
      <c r="M411" s="59"/>
      <c r="N411" s="59"/>
      <c r="O411" s="59"/>
      <c r="P411" s="59"/>
      <c r="Q411" s="59"/>
      <c r="R411" s="59"/>
      <c r="S411" s="59"/>
      <c r="T411" s="59"/>
      <c r="U411" s="59"/>
      <c r="V411" s="59"/>
    </row>
    <row r="412" spans="1:22">
      <c r="A412" s="59"/>
      <c r="B412" s="59"/>
      <c r="C412" s="59"/>
      <c r="D412" s="59"/>
      <c r="E412" s="59"/>
      <c r="F412" s="59"/>
      <c r="G412" s="59"/>
      <c r="H412" s="59"/>
      <c r="I412" s="59"/>
      <c r="J412" s="59"/>
      <c r="K412" s="59"/>
      <c r="L412" s="59"/>
      <c r="M412" s="59"/>
      <c r="N412" s="59"/>
      <c r="O412" s="59"/>
      <c r="P412" s="59"/>
      <c r="Q412" s="59"/>
      <c r="R412" s="59"/>
      <c r="S412" s="59"/>
      <c r="T412" s="59"/>
      <c r="U412" s="59"/>
      <c r="V412" s="59"/>
    </row>
    <row r="413" spans="1:22">
      <c r="A413" s="59"/>
      <c r="B413" s="59"/>
      <c r="C413" s="59"/>
      <c r="D413" s="59"/>
      <c r="E413" s="59"/>
      <c r="F413" s="59"/>
      <c r="G413" s="59"/>
      <c r="H413" s="59"/>
      <c r="I413" s="59"/>
      <c r="J413" s="59"/>
      <c r="K413" s="59"/>
      <c r="L413" s="59"/>
      <c r="M413" s="59"/>
      <c r="N413" s="59"/>
      <c r="O413" s="59"/>
      <c r="P413" s="59"/>
      <c r="Q413" s="59"/>
      <c r="R413" s="59"/>
      <c r="S413" s="59"/>
      <c r="T413" s="59"/>
      <c r="U413" s="59"/>
      <c r="V413" s="59"/>
    </row>
    <row r="414" spans="1:22">
      <c r="A414" s="59"/>
      <c r="B414" s="59"/>
      <c r="C414" s="59"/>
      <c r="D414" s="59"/>
      <c r="E414" s="59"/>
      <c r="F414" s="59"/>
      <c r="G414" s="59"/>
      <c r="H414" s="59"/>
      <c r="I414" s="59"/>
      <c r="J414" s="59"/>
      <c r="K414" s="59"/>
      <c r="L414" s="59"/>
      <c r="M414" s="59"/>
      <c r="N414" s="59"/>
      <c r="O414" s="59"/>
      <c r="P414" s="59"/>
      <c r="Q414" s="59"/>
      <c r="R414" s="59"/>
      <c r="S414" s="59"/>
      <c r="T414" s="59"/>
      <c r="U414" s="59"/>
      <c r="V414" s="59"/>
    </row>
    <row r="415" spans="1:22">
      <c r="A415" s="59"/>
      <c r="B415" s="59"/>
      <c r="C415" s="59"/>
      <c r="D415" s="59"/>
      <c r="E415" s="59"/>
      <c r="F415" s="59"/>
      <c r="G415" s="59"/>
      <c r="H415" s="59"/>
      <c r="I415" s="59"/>
      <c r="J415" s="59"/>
      <c r="K415" s="59"/>
      <c r="L415" s="59"/>
      <c r="M415" s="59"/>
      <c r="N415" s="59"/>
      <c r="O415" s="59"/>
      <c r="P415" s="59"/>
      <c r="Q415" s="59"/>
      <c r="R415" s="59"/>
      <c r="S415" s="59"/>
      <c r="T415" s="59"/>
      <c r="U415" s="59"/>
      <c r="V415" s="59"/>
    </row>
    <row r="416" spans="1:22">
      <c r="A416" s="59"/>
      <c r="B416" s="59"/>
      <c r="C416" s="59"/>
      <c r="D416" s="59"/>
      <c r="E416" s="59"/>
      <c r="F416" s="59"/>
      <c r="G416" s="59"/>
      <c r="H416" s="59"/>
      <c r="I416" s="59"/>
      <c r="J416" s="59"/>
      <c r="K416" s="59"/>
      <c r="L416" s="59"/>
      <c r="M416" s="59"/>
      <c r="N416" s="59"/>
      <c r="O416" s="59"/>
      <c r="P416" s="59"/>
      <c r="Q416" s="59"/>
      <c r="R416" s="59"/>
      <c r="S416" s="59"/>
      <c r="T416" s="59"/>
      <c r="U416" s="59"/>
      <c r="V416" s="59"/>
    </row>
    <row r="417" spans="1:22">
      <c r="A417" s="59"/>
      <c r="B417" s="59"/>
      <c r="C417" s="59"/>
      <c r="D417" s="59"/>
      <c r="E417" s="59"/>
      <c r="F417" s="59"/>
      <c r="G417" s="59"/>
      <c r="H417" s="59"/>
      <c r="I417" s="59"/>
      <c r="J417" s="59"/>
      <c r="K417" s="59"/>
      <c r="L417" s="59"/>
      <c r="M417" s="59"/>
      <c r="N417" s="59"/>
      <c r="O417" s="59"/>
      <c r="P417" s="59"/>
      <c r="Q417" s="59"/>
      <c r="R417" s="59"/>
      <c r="S417" s="59"/>
      <c r="T417" s="59"/>
      <c r="U417" s="59"/>
      <c r="V417" s="59"/>
    </row>
    <row r="418" spans="1:22">
      <c r="A418" s="59"/>
      <c r="B418" s="59"/>
      <c r="C418" s="59"/>
      <c r="D418" s="59"/>
      <c r="E418" s="59"/>
      <c r="F418" s="59"/>
      <c r="G418" s="59"/>
      <c r="H418" s="59"/>
      <c r="I418" s="59"/>
      <c r="J418" s="59"/>
      <c r="K418" s="59"/>
      <c r="L418" s="59"/>
      <c r="M418" s="59"/>
      <c r="N418" s="59"/>
      <c r="O418" s="59"/>
      <c r="P418" s="59"/>
      <c r="Q418" s="59"/>
      <c r="R418" s="59"/>
      <c r="S418" s="59"/>
      <c r="T418" s="59"/>
      <c r="U418" s="59"/>
      <c r="V418" s="59"/>
    </row>
    <row r="419" spans="1:22">
      <c r="A419" s="59"/>
      <c r="B419" s="59"/>
      <c r="C419" s="59"/>
      <c r="D419" s="59"/>
      <c r="E419" s="59"/>
      <c r="F419" s="59"/>
      <c r="G419" s="59"/>
      <c r="H419" s="59"/>
      <c r="I419" s="59"/>
      <c r="J419" s="59"/>
      <c r="K419" s="59"/>
      <c r="L419" s="59"/>
      <c r="M419" s="59"/>
      <c r="N419" s="59"/>
      <c r="O419" s="59"/>
      <c r="P419" s="59"/>
      <c r="Q419" s="59"/>
      <c r="R419" s="59"/>
      <c r="S419" s="59"/>
      <c r="T419" s="59"/>
      <c r="U419" s="59"/>
      <c r="V419" s="59"/>
    </row>
    <row r="420" spans="1:22">
      <c r="A420" s="59"/>
      <c r="B420" s="59"/>
      <c r="C420" s="59"/>
      <c r="D420" s="59"/>
      <c r="E420" s="59"/>
      <c r="F420" s="59"/>
      <c r="G420" s="59"/>
      <c r="H420" s="59"/>
      <c r="I420" s="59"/>
      <c r="J420" s="59"/>
      <c r="K420" s="59"/>
      <c r="L420" s="59"/>
      <c r="M420" s="59"/>
      <c r="N420" s="59"/>
      <c r="O420" s="59"/>
      <c r="P420" s="59"/>
      <c r="Q420" s="59"/>
      <c r="R420" s="59"/>
      <c r="S420" s="59"/>
      <c r="T420" s="59"/>
      <c r="U420" s="59"/>
      <c r="V420" s="59"/>
    </row>
    <row r="421" spans="1:22">
      <c r="A421" s="59"/>
      <c r="B421" s="59"/>
      <c r="C421" s="59"/>
      <c r="D421" s="59"/>
      <c r="E421" s="59"/>
      <c r="F421" s="59"/>
      <c r="G421" s="59"/>
      <c r="H421" s="59"/>
      <c r="I421" s="59"/>
      <c r="J421" s="59"/>
      <c r="K421" s="59"/>
      <c r="L421" s="59"/>
      <c r="M421" s="59"/>
      <c r="N421" s="59"/>
      <c r="O421" s="59"/>
      <c r="P421" s="59"/>
      <c r="Q421" s="59"/>
      <c r="R421" s="59"/>
      <c r="S421" s="59"/>
      <c r="T421" s="59"/>
      <c r="U421" s="59"/>
      <c r="V421" s="59"/>
    </row>
    <row r="422" spans="1:22">
      <c r="A422" s="59"/>
      <c r="B422" s="59"/>
      <c r="C422" s="59"/>
      <c r="D422" s="59"/>
      <c r="E422" s="59"/>
      <c r="F422" s="59"/>
      <c r="G422" s="59"/>
      <c r="H422" s="59"/>
      <c r="I422" s="59"/>
      <c r="J422" s="59"/>
      <c r="K422" s="59"/>
      <c r="L422" s="59"/>
      <c r="M422" s="59"/>
      <c r="N422" s="59"/>
      <c r="O422" s="59"/>
      <c r="P422" s="59"/>
      <c r="Q422" s="59"/>
      <c r="R422" s="59"/>
      <c r="S422" s="59"/>
      <c r="T422" s="59"/>
      <c r="U422" s="59"/>
      <c r="V422" s="59"/>
    </row>
    <row r="423" spans="1:22">
      <c r="A423" s="59"/>
      <c r="B423" s="59"/>
      <c r="C423" s="59"/>
      <c r="D423" s="59"/>
      <c r="E423" s="59"/>
      <c r="F423" s="59"/>
      <c r="G423" s="59"/>
      <c r="H423" s="59"/>
      <c r="I423" s="59"/>
      <c r="J423" s="59"/>
      <c r="K423" s="59"/>
      <c r="L423" s="59"/>
      <c r="M423" s="59"/>
      <c r="N423" s="59"/>
      <c r="O423" s="59"/>
      <c r="P423" s="59"/>
      <c r="Q423" s="59"/>
      <c r="R423" s="59"/>
      <c r="S423" s="59"/>
      <c r="T423" s="59"/>
      <c r="U423" s="59"/>
      <c r="V423" s="59"/>
    </row>
    <row r="424" spans="1:22">
      <c r="A424" s="59"/>
      <c r="B424" s="59"/>
      <c r="C424" s="59"/>
      <c r="D424" s="59"/>
      <c r="E424" s="59"/>
      <c r="F424" s="59"/>
      <c r="G424" s="59"/>
      <c r="H424" s="59"/>
      <c r="I424" s="59"/>
      <c r="J424" s="59"/>
      <c r="K424" s="59"/>
      <c r="L424" s="59"/>
      <c r="M424" s="59"/>
      <c r="N424" s="59"/>
      <c r="O424" s="59"/>
      <c r="P424" s="59"/>
      <c r="Q424" s="59"/>
      <c r="R424" s="59"/>
      <c r="S424" s="59"/>
      <c r="T424" s="59"/>
      <c r="U424" s="59"/>
      <c r="V424" s="59"/>
    </row>
    <row r="425" spans="1:22">
      <c r="A425" s="59"/>
      <c r="B425" s="59"/>
      <c r="C425" s="59"/>
      <c r="D425" s="59"/>
      <c r="E425" s="59"/>
      <c r="F425" s="59"/>
      <c r="G425" s="59"/>
      <c r="H425" s="59"/>
      <c r="I425" s="59"/>
      <c r="J425" s="59"/>
      <c r="K425" s="59"/>
      <c r="L425" s="59"/>
      <c r="M425" s="59"/>
      <c r="N425" s="59"/>
      <c r="O425" s="59"/>
      <c r="P425" s="59"/>
      <c r="Q425" s="59"/>
      <c r="R425" s="59"/>
      <c r="S425" s="59"/>
      <c r="T425" s="59"/>
      <c r="U425" s="59"/>
      <c r="V425" s="59"/>
    </row>
    <row r="426" spans="1:22">
      <c r="A426" s="59"/>
      <c r="B426" s="59"/>
      <c r="C426" s="59"/>
      <c r="D426" s="59"/>
      <c r="E426" s="59"/>
      <c r="F426" s="59"/>
      <c r="G426" s="59"/>
      <c r="H426" s="59"/>
      <c r="I426" s="59"/>
      <c r="J426" s="59"/>
      <c r="K426" s="59"/>
      <c r="L426" s="59"/>
      <c r="M426" s="59"/>
      <c r="N426" s="59"/>
      <c r="O426" s="59"/>
      <c r="P426" s="59"/>
      <c r="Q426" s="59"/>
      <c r="R426" s="59"/>
      <c r="S426" s="59"/>
      <c r="T426" s="59"/>
      <c r="U426" s="59"/>
      <c r="V426" s="59"/>
    </row>
    <row r="427" spans="1:22">
      <c r="A427" s="59"/>
      <c r="B427" s="59"/>
      <c r="C427" s="59"/>
      <c r="D427" s="59"/>
      <c r="E427" s="59"/>
      <c r="F427" s="59"/>
      <c r="G427" s="59"/>
      <c r="H427" s="59"/>
      <c r="I427" s="59"/>
      <c r="J427" s="59"/>
      <c r="K427" s="59"/>
      <c r="L427" s="59"/>
      <c r="M427" s="59"/>
      <c r="N427" s="59"/>
      <c r="O427" s="59"/>
      <c r="P427" s="59"/>
      <c r="Q427" s="59"/>
      <c r="R427" s="59"/>
      <c r="S427" s="59"/>
      <c r="T427" s="59"/>
      <c r="U427" s="59"/>
      <c r="V427" s="59"/>
    </row>
    <row r="428" spans="1:22">
      <c r="A428" s="59"/>
      <c r="B428" s="59"/>
      <c r="C428" s="59"/>
      <c r="D428" s="59"/>
      <c r="E428" s="59"/>
      <c r="F428" s="59"/>
      <c r="G428" s="59"/>
      <c r="H428" s="59"/>
      <c r="I428" s="59"/>
      <c r="J428" s="59"/>
      <c r="K428" s="59"/>
      <c r="L428" s="59"/>
      <c r="M428" s="59"/>
      <c r="N428" s="59"/>
      <c r="O428" s="59"/>
      <c r="P428" s="59"/>
      <c r="Q428" s="59"/>
      <c r="R428" s="59"/>
      <c r="S428" s="59"/>
      <c r="T428" s="59"/>
      <c r="U428" s="59"/>
      <c r="V428" s="59"/>
    </row>
    <row r="429" spans="1:22">
      <c r="A429" s="59"/>
      <c r="B429" s="59"/>
      <c r="C429" s="59"/>
      <c r="D429" s="59"/>
      <c r="E429" s="59"/>
      <c r="F429" s="59"/>
      <c r="G429" s="59"/>
      <c r="H429" s="59"/>
      <c r="I429" s="59"/>
      <c r="J429" s="59"/>
      <c r="K429" s="59"/>
      <c r="L429" s="59"/>
      <c r="M429" s="59"/>
      <c r="N429" s="59"/>
      <c r="O429" s="59"/>
      <c r="P429" s="59"/>
      <c r="Q429" s="59"/>
      <c r="R429" s="59"/>
      <c r="S429" s="59"/>
      <c r="T429" s="59"/>
      <c r="U429" s="59"/>
      <c r="V429" s="59"/>
    </row>
    <row r="430" spans="1:22">
      <c r="A430" s="59"/>
      <c r="B430" s="59"/>
      <c r="C430" s="59"/>
      <c r="D430" s="59"/>
      <c r="E430" s="59"/>
      <c r="F430" s="59"/>
      <c r="G430" s="59"/>
      <c r="H430" s="59"/>
      <c r="I430" s="59"/>
      <c r="J430" s="59"/>
      <c r="K430" s="59"/>
      <c r="L430" s="59"/>
      <c r="M430" s="59"/>
      <c r="N430" s="59"/>
      <c r="O430" s="59"/>
      <c r="P430" s="59"/>
      <c r="Q430" s="59"/>
      <c r="R430" s="59"/>
      <c r="S430" s="59"/>
      <c r="T430" s="59"/>
      <c r="U430" s="59"/>
      <c r="V430" s="59"/>
    </row>
    <row r="431" spans="1:22">
      <c r="A431" s="59"/>
      <c r="B431" s="59"/>
      <c r="C431" s="59"/>
      <c r="D431" s="59"/>
      <c r="E431" s="59"/>
      <c r="F431" s="59"/>
      <c r="G431" s="59"/>
      <c r="H431" s="59"/>
      <c r="I431" s="59"/>
      <c r="J431" s="59"/>
      <c r="K431" s="59"/>
      <c r="L431" s="59"/>
      <c r="M431" s="59"/>
      <c r="N431" s="59"/>
      <c r="O431" s="59"/>
      <c r="P431" s="59"/>
      <c r="Q431" s="59"/>
      <c r="R431" s="59"/>
      <c r="S431" s="59"/>
      <c r="T431" s="59"/>
      <c r="U431" s="59"/>
      <c r="V431" s="59"/>
    </row>
    <row r="432" spans="1:22">
      <c r="A432" s="59"/>
      <c r="B432" s="59"/>
      <c r="C432" s="59"/>
      <c r="D432" s="59"/>
      <c r="E432" s="59"/>
      <c r="F432" s="59"/>
      <c r="G432" s="59"/>
      <c r="H432" s="59"/>
      <c r="I432" s="59"/>
      <c r="J432" s="59"/>
      <c r="K432" s="59"/>
      <c r="L432" s="59"/>
      <c r="M432" s="59"/>
      <c r="N432" s="59"/>
      <c r="O432" s="59"/>
      <c r="P432" s="59"/>
      <c r="Q432" s="59"/>
      <c r="R432" s="59"/>
      <c r="S432" s="59"/>
      <c r="T432" s="59"/>
      <c r="U432" s="59"/>
      <c r="V432" s="59"/>
    </row>
    <row r="433" spans="1:22">
      <c r="A433" s="59"/>
      <c r="B433" s="59"/>
      <c r="C433" s="59"/>
      <c r="D433" s="59"/>
      <c r="E433" s="59"/>
      <c r="F433" s="59"/>
      <c r="G433" s="59"/>
      <c r="H433" s="59"/>
      <c r="I433" s="59"/>
      <c r="J433" s="59"/>
      <c r="K433" s="59"/>
      <c r="L433" s="59"/>
      <c r="M433" s="59"/>
      <c r="N433" s="59"/>
      <c r="O433" s="59"/>
      <c r="P433" s="59"/>
      <c r="Q433" s="59"/>
      <c r="R433" s="59"/>
      <c r="S433" s="59"/>
      <c r="T433" s="59"/>
      <c r="U433" s="59"/>
      <c r="V433" s="59"/>
    </row>
    <row r="434" spans="1:22">
      <c r="A434" s="59"/>
      <c r="B434" s="59"/>
      <c r="C434" s="59"/>
      <c r="D434" s="59"/>
      <c r="E434" s="59"/>
      <c r="F434" s="59"/>
      <c r="G434" s="59"/>
      <c r="H434" s="59"/>
      <c r="I434" s="59"/>
      <c r="J434" s="59"/>
      <c r="K434" s="59"/>
      <c r="L434" s="59"/>
      <c r="M434" s="59"/>
      <c r="N434" s="59"/>
      <c r="O434" s="59"/>
      <c r="P434" s="59"/>
      <c r="Q434" s="59"/>
      <c r="R434" s="59"/>
      <c r="S434" s="59"/>
      <c r="T434" s="59"/>
      <c r="U434" s="59"/>
      <c r="V434" s="59"/>
    </row>
    <row r="435" spans="1:22">
      <c r="A435" s="59"/>
      <c r="B435" s="59"/>
      <c r="C435" s="59"/>
      <c r="D435" s="59"/>
      <c r="E435" s="59"/>
      <c r="F435" s="59"/>
      <c r="G435" s="59"/>
      <c r="H435" s="59"/>
      <c r="I435" s="59"/>
      <c r="J435" s="59"/>
      <c r="K435" s="59"/>
      <c r="L435" s="59"/>
      <c r="M435" s="59"/>
      <c r="N435" s="59"/>
      <c r="O435" s="59"/>
      <c r="P435" s="59"/>
      <c r="Q435" s="59"/>
      <c r="R435" s="59"/>
      <c r="S435" s="59"/>
      <c r="T435" s="59"/>
      <c r="U435" s="59"/>
      <c r="V435" s="59"/>
    </row>
    <row r="436" spans="1:22">
      <c r="A436" s="59"/>
      <c r="B436" s="59"/>
      <c r="C436" s="59"/>
      <c r="D436" s="59"/>
      <c r="E436" s="59"/>
      <c r="F436" s="59"/>
      <c r="G436" s="59"/>
      <c r="H436" s="59"/>
      <c r="I436" s="59"/>
      <c r="J436" s="59"/>
      <c r="K436" s="59"/>
      <c r="L436" s="59"/>
      <c r="M436" s="59"/>
      <c r="N436" s="59"/>
      <c r="O436" s="59"/>
      <c r="P436" s="59"/>
      <c r="Q436" s="59"/>
      <c r="R436" s="59"/>
      <c r="S436" s="59"/>
      <c r="T436" s="59"/>
      <c r="U436" s="59"/>
      <c r="V436" s="59"/>
    </row>
    <row r="437" spans="1:22">
      <c r="A437" s="59"/>
      <c r="B437" s="59"/>
      <c r="C437" s="59"/>
      <c r="D437" s="59"/>
      <c r="E437" s="59"/>
      <c r="F437" s="59"/>
      <c r="G437" s="59"/>
      <c r="H437" s="59"/>
      <c r="I437" s="59"/>
      <c r="J437" s="59"/>
      <c r="K437" s="59"/>
      <c r="L437" s="59"/>
      <c r="M437" s="59"/>
      <c r="N437" s="59"/>
      <c r="O437" s="59"/>
      <c r="P437" s="59"/>
      <c r="Q437" s="59"/>
      <c r="R437" s="59"/>
      <c r="S437" s="59"/>
      <c r="T437" s="59"/>
      <c r="U437" s="59"/>
      <c r="V437" s="59"/>
    </row>
    <row r="438" spans="1:22">
      <c r="A438" s="59"/>
      <c r="B438" s="59"/>
      <c r="C438" s="59"/>
      <c r="D438" s="59"/>
      <c r="E438" s="59"/>
      <c r="F438" s="59"/>
      <c r="G438" s="59"/>
      <c r="H438" s="59"/>
      <c r="I438" s="59"/>
      <c r="J438" s="59"/>
      <c r="K438" s="59"/>
      <c r="L438" s="59"/>
      <c r="M438" s="59"/>
      <c r="N438" s="59"/>
      <c r="O438" s="59"/>
      <c r="P438" s="59"/>
      <c r="Q438" s="59"/>
      <c r="R438" s="59"/>
      <c r="S438" s="59"/>
      <c r="T438" s="59"/>
      <c r="U438" s="59"/>
      <c r="V438" s="59"/>
    </row>
    <row r="439" spans="1:22">
      <c r="A439" s="59"/>
      <c r="B439" s="59"/>
      <c r="C439" s="59"/>
      <c r="D439" s="59"/>
      <c r="E439" s="59"/>
      <c r="F439" s="59"/>
      <c r="G439" s="59"/>
      <c r="H439" s="59"/>
      <c r="I439" s="59"/>
      <c r="J439" s="59"/>
      <c r="K439" s="59"/>
      <c r="L439" s="59"/>
      <c r="M439" s="59"/>
      <c r="N439" s="59"/>
      <c r="O439" s="59"/>
      <c r="P439" s="59"/>
      <c r="Q439" s="59"/>
      <c r="R439" s="59"/>
      <c r="S439" s="59"/>
      <c r="T439" s="59"/>
      <c r="U439" s="59"/>
      <c r="V439" s="59"/>
    </row>
    <row r="440" spans="1:22">
      <c r="A440" s="59"/>
      <c r="B440" s="59"/>
      <c r="C440" s="59"/>
      <c r="D440" s="59"/>
      <c r="E440" s="59"/>
      <c r="F440" s="59"/>
      <c r="G440" s="59"/>
      <c r="H440" s="59"/>
      <c r="I440" s="59"/>
      <c r="J440" s="59"/>
      <c r="K440" s="59"/>
      <c r="L440" s="59"/>
      <c r="M440" s="59"/>
      <c r="N440" s="59"/>
      <c r="O440" s="59"/>
      <c r="P440" s="59"/>
      <c r="Q440" s="59"/>
      <c r="R440" s="59"/>
      <c r="S440" s="59"/>
      <c r="T440" s="59"/>
      <c r="U440" s="59"/>
      <c r="V440" s="59"/>
    </row>
    <row r="441" spans="1:22">
      <c r="A441" s="59"/>
      <c r="B441" s="59"/>
      <c r="C441" s="59"/>
      <c r="D441" s="59"/>
      <c r="E441" s="59"/>
      <c r="F441" s="59"/>
      <c r="G441" s="59"/>
      <c r="H441" s="59"/>
      <c r="I441" s="59"/>
      <c r="J441" s="59"/>
      <c r="K441" s="59"/>
      <c r="L441" s="59"/>
      <c r="M441" s="59"/>
      <c r="N441" s="59"/>
      <c r="O441" s="59"/>
      <c r="P441" s="59"/>
      <c r="Q441" s="59"/>
      <c r="R441" s="59"/>
      <c r="S441" s="59"/>
      <c r="T441" s="59"/>
      <c r="U441" s="59"/>
      <c r="V441" s="59"/>
    </row>
    <row r="442" spans="1:22">
      <c r="A442" s="59"/>
      <c r="B442" s="59"/>
      <c r="C442" s="59"/>
      <c r="D442" s="59"/>
      <c r="E442" s="59"/>
      <c r="F442" s="59"/>
      <c r="G442" s="59"/>
      <c r="H442" s="59"/>
      <c r="I442" s="59"/>
      <c r="J442" s="59"/>
      <c r="K442" s="59"/>
      <c r="L442" s="59"/>
      <c r="M442" s="59"/>
      <c r="N442" s="59"/>
      <c r="O442" s="59"/>
      <c r="P442" s="59"/>
      <c r="Q442" s="59"/>
      <c r="R442" s="59"/>
      <c r="S442" s="59"/>
      <c r="T442" s="59"/>
      <c r="U442" s="59"/>
      <c r="V442" s="59"/>
    </row>
    <row r="443" spans="1:22">
      <c r="A443" s="59"/>
      <c r="B443" s="59"/>
      <c r="C443" s="59"/>
      <c r="D443" s="59"/>
      <c r="E443" s="59"/>
      <c r="F443" s="59"/>
      <c r="G443" s="59"/>
      <c r="H443" s="59"/>
      <c r="I443" s="59"/>
      <c r="J443" s="59"/>
      <c r="K443" s="59"/>
      <c r="L443" s="59"/>
      <c r="M443" s="59"/>
      <c r="N443" s="59"/>
      <c r="O443" s="59"/>
      <c r="P443" s="59"/>
      <c r="Q443" s="59"/>
      <c r="R443" s="59"/>
      <c r="S443" s="59"/>
      <c r="T443" s="59"/>
      <c r="U443" s="59"/>
      <c r="V443" s="59"/>
    </row>
    <row r="444" spans="1:22">
      <c r="A444" s="59"/>
      <c r="B444" s="59"/>
      <c r="C444" s="59"/>
      <c r="D444" s="59"/>
      <c r="E444" s="59"/>
      <c r="F444" s="59"/>
      <c r="G444" s="59"/>
      <c r="H444" s="59"/>
      <c r="I444" s="59"/>
      <c r="J444" s="59"/>
      <c r="K444" s="59"/>
      <c r="L444" s="59"/>
      <c r="M444" s="59"/>
      <c r="N444" s="59"/>
      <c r="O444" s="59"/>
      <c r="P444" s="59"/>
      <c r="Q444" s="59"/>
      <c r="R444" s="59"/>
      <c r="S444" s="59"/>
      <c r="T444" s="59"/>
      <c r="U444" s="59"/>
      <c r="V444" s="59"/>
    </row>
    <row r="445" spans="1:22">
      <c r="A445" s="59"/>
      <c r="B445" s="59"/>
      <c r="C445" s="59"/>
      <c r="D445" s="59"/>
      <c r="E445" s="59"/>
      <c r="F445" s="59"/>
      <c r="G445" s="59"/>
      <c r="H445" s="59"/>
      <c r="I445" s="59"/>
      <c r="J445" s="59"/>
      <c r="K445" s="59"/>
      <c r="L445" s="59"/>
      <c r="M445" s="59"/>
      <c r="N445" s="59"/>
      <c r="O445" s="59"/>
      <c r="P445" s="59"/>
      <c r="Q445" s="59"/>
      <c r="R445" s="59"/>
      <c r="S445" s="59"/>
      <c r="T445" s="59"/>
      <c r="U445" s="59"/>
      <c r="V445" s="59"/>
    </row>
    <row r="446" spans="1:22">
      <c r="A446" s="59"/>
      <c r="B446" s="59"/>
      <c r="C446" s="59"/>
      <c r="D446" s="59"/>
      <c r="E446" s="59"/>
      <c r="F446" s="59"/>
      <c r="G446" s="59"/>
      <c r="H446" s="59"/>
      <c r="I446" s="59"/>
      <c r="J446" s="59"/>
      <c r="K446" s="59"/>
      <c r="L446" s="59"/>
      <c r="M446" s="59"/>
      <c r="N446" s="59"/>
      <c r="O446" s="59"/>
      <c r="P446" s="59"/>
      <c r="Q446" s="59"/>
      <c r="R446" s="59"/>
      <c r="S446" s="59"/>
      <c r="T446" s="59"/>
      <c r="U446" s="59"/>
      <c r="V446" s="59"/>
    </row>
    <row r="447" spans="1:22">
      <c r="A447" s="59"/>
      <c r="B447" s="59"/>
      <c r="C447" s="59"/>
      <c r="D447" s="59"/>
      <c r="E447" s="59"/>
      <c r="F447" s="59"/>
      <c r="G447" s="59"/>
      <c r="H447" s="59"/>
      <c r="I447" s="59"/>
      <c r="J447" s="59"/>
      <c r="K447" s="59"/>
      <c r="L447" s="59"/>
      <c r="M447" s="59"/>
      <c r="N447" s="59"/>
      <c r="O447" s="59"/>
      <c r="P447" s="59"/>
      <c r="Q447" s="59"/>
      <c r="R447" s="59"/>
      <c r="S447" s="59"/>
      <c r="T447" s="59"/>
      <c r="U447" s="59"/>
      <c r="V447" s="59"/>
    </row>
    <row r="448" spans="1:22">
      <c r="A448" s="59"/>
      <c r="B448" s="59"/>
      <c r="C448" s="59"/>
      <c r="D448" s="59"/>
      <c r="E448" s="59"/>
      <c r="F448" s="59"/>
      <c r="G448" s="59"/>
      <c r="H448" s="59"/>
      <c r="I448" s="59"/>
      <c r="J448" s="59"/>
      <c r="K448" s="59"/>
      <c r="L448" s="59"/>
      <c r="M448" s="59"/>
      <c r="N448" s="59"/>
      <c r="O448" s="59"/>
      <c r="P448" s="59"/>
      <c r="Q448" s="59"/>
      <c r="R448" s="59"/>
      <c r="S448" s="59"/>
      <c r="T448" s="59"/>
      <c r="U448" s="59"/>
      <c r="V448" s="59"/>
    </row>
    <row r="449" spans="1:22">
      <c r="A449" s="59"/>
      <c r="B449" s="59"/>
      <c r="C449" s="59"/>
      <c r="D449" s="59"/>
      <c r="E449" s="59"/>
      <c r="F449" s="59"/>
      <c r="G449" s="59"/>
      <c r="H449" s="59"/>
      <c r="I449" s="59"/>
      <c r="J449" s="59"/>
      <c r="K449" s="59"/>
      <c r="L449" s="59"/>
      <c r="M449" s="59"/>
      <c r="N449" s="59"/>
      <c r="O449" s="59"/>
      <c r="P449" s="59"/>
      <c r="Q449" s="59"/>
      <c r="R449" s="59"/>
      <c r="S449" s="59"/>
      <c r="T449" s="59"/>
      <c r="U449" s="59"/>
      <c r="V449" s="59"/>
    </row>
    <row r="450" spans="1:22">
      <c r="A450" s="59"/>
      <c r="B450" s="59"/>
      <c r="C450" s="59"/>
      <c r="D450" s="59"/>
      <c r="E450" s="59"/>
      <c r="F450" s="59"/>
      <c r="G450" s="59"/>
      <c r="H450" s="59"/>
      <c r="I450" s="59"/>
      <c r="J450" s="59"/>
      <c r="K450" s="59"/>
      <c r="L450" s="59"/>
      <c r="M450" s="59"/>
      <c r="N450" s="59"/>
      <c r="O450" s="59"/>
      <c r="P450" s="59"/>
      <c r="Q450" s="59"/>
      <c r="R450" s="59"/>
      <c r="S450" s="59"/>
      <c r="T450" s="59"/>
      <c r="U450" s="59"/>
      <c r="V450" s="59"/>
    </row>
    <row r="451" spans="1:22">
      <c r="A451" s="59"/>
      <c r="B451" s="59"/>
      <c r="C451" s="59"/>
      <c r="D451" s="59"/>
      <c r="E451" s="59"/>
      <c r="F451" s="59"/>
      <c r="G451" s="59"/>
      <c r="H451" s="59"/>
      <c r="I451" s="59"/>
      <c r="J451" s="59"/>
      <c r="K451" s="59"/>
      <c r="L451" s="59"/>
      <c r="M451" s="59"/>
      <c r="N451" s="59"/>
      <c r="O451" s="59"/>
      <c r="P451" s="59"/>
      <c r="Q451" s="59"/>
      <c r="R451" s="59"/>
      <c r="S451" s="59"/>
      <c r="T451" s="59"/>
      <c r="U451" s="59"/>
      <c r="V451" s="59"/>
    </row>
    <row r="452" spans="1:22">
      <c r="A452" s="59"/>
      <c r="B452" s="59"/>
      <c r="C452" s="59"/>
      <c r="D452" s="59"/>
      <c r="E452" s="59"/>
      <c r="F452" s="59"/>
      <c r="G452" s="59"/>
      <c r="H452" s="59"/>
      <c r="I452" s="59"/>
      <c r="J452" s="59"/>
      <c r="K452" s="59"/>
      <c r="L452" s="59"/>
      <c r="M452" s="59"/>
      <c r="N452" s="59"/>
      <c r="O452" s="59"/>
      <c r="P452" s="59"/>
      <c r="Q452" s="59"/>
      <c r="R452" s="59"/>
      <c r="S452" s="59"/>
      <c r="T452" s="59"/>
      <c r="U452" s="59"/>
      <c r="V452" s="59"/>
    </row>
    <row r="453" spans="1:22">
      <c r="A453" s="59"/>
      <c r="B453" s="59"/>
      <c r="C453" s="59"/>
      <c r="D453" s="59"/>
      <c r="E453" s="59"/>
      <c r="F453" s="59"/>
      <c r="G453" s="59"/>
      <c r="H453" s="59"/>
      <c r="I453" s="59"/>
      <c r="J453" s="59"/>
      <c r="K453" s="59"/>
      <c r="L453" s="59"/>
      <c r="M453" s="59"/>
      <c r="N453" s="59"/>
      <c r="O453" s="59"/>
      <c r="P453" s="59"/>
      <c r="Q453" s="59"/>
      <c r="R453" s="59"/>
      <c r="S453" s="59"/>
      <c r="T453" s="59"/>
      <c r="U453" s="59"/>
      <c r="V453" s="59"/>
    </row>
    <row r="454" spans="1:22">
      <c r="A454" s="59"/>
      <c r="B454" s="59"/>
      <c r="C454" s="59"/>
      <c r="D454" s="59"/>
      <c r="E454" s="59"/>
      <c r="F454" s="59"/>
      <c r="G454" s="59"/>
      <c r="H454" s="59"/>
      <c r="I454" s="59"/>
      <c r="J454" s="59"/>
      <c r="K454" s="59"/>
      <c r="L454" s="59"/>
      <c r="M454" s="59"/>
      <c r="N454" s="59"/>
      <c r="O454" s="59"/>
      <c r="P454" s="59"/>
      <c r="Q454" s="59"/>
      <c r="R454" s="59"/>
      <c r="S454" s="59"/>
      <c r="T454" s="59"/>
      <c r="U454" s="59"/>
      <c r="V454" s="59"/>
    </row>
    <row r="455" spans="1:22">
      <c r="A455" s="59"/>
      <c r="B455" s="59"/>
      <c r="C455" s="59"/>
      <c r="D455" s="59"/>
      <c r="E455" s="59"/>
      <c r="F455" s="59"/>
      <c r="G455" s="59"/>
      <c r="H455" s="59"/>
      <c r="I455" s="59"/>
      <c r="J455" s="59"/>
      <c r="K455" s="59"/>
      <c r="L455" s="59"/>
      <c r="M455" s="59"/>
      <c r="N455" s="59"/>
      <c r="O455" s="59"/>
      <c r="P455" s="59"/>
      <c r="Q455" s="59"/>
      <c r="R455" s="59"/>
      <c r="S455" s="59"/>
      <c r="T455" s="59"/>
      <c r="U455" s="59"/>
      <c r="V455" s="59"/>
    </row>
    <row r="456" spans="1:22">
      <c r="A456" s="59"/>
      <c r="B456" s="59"/>
      <c r="C456" s="59"/>
      <c r="D456" s="59"/>
      <c r="E456" s="59"/>
      <c r="F456" s="59"/>
      <c r="G456" s="59"/>
      <c r="H456" s="59"/>
      <c r="I456" s="59"/>
      <c r="J456" s="59"/>
      <c r="K456" s="59"/>
      <c r="L456" s="59"/>
      <c r="M456" s="59"/>
      <c r="N456" s="59"/>
      <c r="O456" s="59"/>
      <c r="P456" s="59"/>
      <c r="Q456" s="59"/>
      <c r="R456" s="59"/>
      <c r="S456" s="59"/>
      <c r="T456" s="59"/>
      <c r="U456" s="59"/>
      <c r="V456" s="59"/>
    </row>
    <row r="457" spans="1:22">
      <c r="A457" s="59"/>
      <c r="B457" s="59"/>
      <c r="C457" s="59"/>
      <c r="D457" s="59"/>
      <c r="E457" s="59"/>
      <c r="F457" s="59"/>
      <c r="G457" s="59"/>
      <c r="H457" s="59"/>
      <c r="I457" s="59"/>
      <c r="J457" s="59"/>
      <c r="K457" s="59"/>
      <c r="L457" s="59"/>
      <c r="M457" s="59"/>
      <c r="N457" s="59"/>
      <c r="O457" s="59"/>
      <c r="P457" s="59"/>
      <c r="Q457" s="59"/>
      <c r="R457" s="59"/>
      <c r="S457" s="59"/>
      <c r="T457" s="59"/>
      <c r="U457" s="59"/>
      <c r="V457" s="59"/>
    </row>
    <row r="458" spans="1:22">
      <c r="A458" s="59"/>
      <c r="B458" s="59"/>
      <c r="C458" s="59"/>
      <c r="D458" s="59"/>
      <c r="E458" s="59"/>
      <c r="F458" s="59"/>
      <c r="G458" s="59"/>
      <c r="H458" s="59"/>
      <c r="I458" s="59"/>
      <c r="J458" s="59"/>
      <c r="K458" s="59"/>
      <c r="L458" s="59"/>
      <c r="M458" s="59"/>
      <c r="N458" s="59"/>
      <c r="O458" s="59"/>
      <c r="P458" s="59"/>
      <c r="Q458" s="59"/>
      <c r="R458" s="59"/>
      <c r="S458" s="59"/>
      <c r="T458" s="59"/>
      <c r="U458" s="59"/>
      <c r="V458" s="59"/>
    </row>
    <row r="459" spans="1:22">
      <c r="A459" s="59"/>
      <c r="B459" s="59"/>
      <c r="C459" s="59"/>
      <c r="D459" s="59"/>
      <c r="E459" s="59"/>
      <c r="F459" s="59"/>
      <c r="G459" s="59"/>
      <c r="H459" s="59"/>
      <c r="I459" s="59"/>
      <c r="J459" s="59"/>
      <c r="K459" s="59"/>
      <c r="L459" s="59"/>
      <c r="M459" s="59"/>
      <c r="N459" s="59"/>
      <c r="O459" s="59"/>
      <c r="P459" s="59"/>
      <c r="Q459" s="59"/>
      <c r="R459" s="59"/>
      <c r="S459" s="59"/>
      <c r="T459" s="59"/>
      <c r="U459" s="59"/>
      <c r="V459" s="59"/>
    </row>
    <row r="460" spans="1:22">
      <c r="A460" s="59"/>
      <c r="B460" s="59"/>
      <c r="C460" s="59"/>
      <c r="D460" s="59"/>
      <c r="E460" s="59"/>
      <c r="F460" s="59"/>
      <c r="G460" s="59"/>
      <c r="H460" s="59"/>
      <c r="I460" s="59"/>
      <c r="J460" s="59"/>
      <c r="K460" s="59"/>
      <c r="L460" s="59"/>
      <c r="M460" s="59"/>
      <c r="N460" s="59"/>
      <c r="O460" s="59"/>
      <c r="P460" s="59"/>
      <c r="Q460" s="59"/>
      <c r="R460" s="59"/>
      <c r="S460" s="59"/>
      <c r="T460" s="59"/>
      <c r="U460" s="59"/>
      <c r="V460" s="59"/>
    </row>
    <row r="461" spans="1:22">
      <c r="A461" s="59"/>
      <c r="B461" s="59"/>
      <c r="C461" s="59"/>
      <c r="D461" s="59"/>
      <c r="E461" s="59"/>
      <c r="F461" s="59"/>
      <c r="G461" s="59"/>
      <c r="H461" s="59"/>
      <c r="I461" s="59"/>
      <c r="J461" s="59"/>
      <c r="K461" s="59"/>
      <c r="L461" s="59"/>
      <c r="M461" s="59"/>
      <c r="N461" s="59"/>
      <c r="O461" s="59"/>
      <c r="P461" s="59"/>
      <c r="Q461" s="59"/>
      <c r="R461" s="59"/>
      <c r="S461" s="59"/>
      <c r="T461" s="59"/>
      <c r="U461" s="59"/>
      <c r="V461" s="59"/>
    </row>
    <row r="462" spans="1:22">
      <c r="A462" s="59"/>
      <c r="B462" s="59"/>
      <c r="C462" s="59"/>
      <c r="D462" s="59"/>
      <c r="E462" s="59"/>
      <c r="F462" s="59"/>
      <c r="G462" s="59"/>
      <c r="H462" s="59"/>
      <c r="I462" s="59"/>
      <c r="J462" s="59"/>
      <c r="K462" s="59"/>
      <c r="L462" s="59"/>
      <c r="M462" s="59"/>
      <c r="N462" s="59"/>
      <c r="O462" s="59"/>
      <c r="P462" s="59"/>
      <c r="Q462" s="59"/>
      <c r="R462" s="59"/>
      <c r="S462" s="59"/>
      <c r="T462" s="59"/>
      <c r="U462" s="59"/>
      <c r="V462" s="59"/>
    </row>
    <row r="463" spans="1:22">
      <c r="A463" s="59"/>
      <c r="B463" s="59"/>
      <c r="C463" s="59"/>
      <c r="D463" s="59"/>
      <c r="E463" s="59"/>
      <c r="F463" s="59"/>
      <c r="G463" s="59"/>
      <c r="H463" s="59"/>
      <c r="I463" s="59"/>
      <c r="J463" s="59"/>
      <c r="K463" s="59"/>
      <c r="L463" s="59"/>
      <c r="M463" s="59"/>
      <c r="N463" s="59"/>
      <c r="O463" s="59"/>
      <c r="P463" s="59"/>
      <c r="Q463" s="59"/>
      <c r="R463" s="59"/>
      <c r="S463" s="59"/>
      <c r="T463" s="59"/>
      <c r="U463" s="59"/>
      <c r="V463" s="59"/>
    </row>
    <row r="464" spans="1:22">
      <c r="A464" s="59"/>
      <c r="B464" s="59"/>
      <c r="C464" s="59"/>
      <c r="D464" s="59"/>
      <c r="E464" s="59"/>
      <c r="F464" s="59"/>
      <c r="G464" s="59"/>
      <c r="H464" s="59"/>
      <c r="I464" s="59"/>
      <c r="J464" s="59"/>
      <c r="K464" s="59"/>
      <c r="L464" s="59"/>
      <c r="M464" s="59"/>
      <c r="N464" s="59"/>
      <c r="O464" s="59"/>
      <c r="P464" s="59"/>
      <c r="Q464" s="59"/>
      <c r="R464" s="59"/>
      <c r="S464" s="59"/>
      <c r="T464" s="59"/>
      <c r="U464" s="59"/>
      <c r="V464" s="59"/>
    </row>
    <row r="465" spans="1:22">
      <c r="A465" s="59"/>
      <c r="B465" s="59"/>
      <c r="C465" s="59"/>
      <c r="D465" s="59"/>
      <c r="E465" s="59"/>
      <c r="F465" s="59"/>
      <c r="G465" s="59"/>
      <c r="H465" s="59"/>
      <c r="I465" s="59"/>
      <c r="J465" s="59"/>
      <c r="K465" s="59"/>
      <c r="L465" s="59"/>
      <c r="M465" s="59"/>
      <c r="N465" s="59"/>
      <c r="O465" s="59"/>
      <c r="P465" s="59"/>
      <c r="Q465" s="59"/>
      <c r="R465" s="59"/>
      <c r="S465" s="59"/>
      <c r="T465" s="59"/>
      <c r="U465" s="59"/>
      <c r="V465" s="59"/>
    </row>
    <row r="466" spans="1:22">
      <c r="A466" s="59"/>
      <c r="B466" s="59"/>
      <c r="C466" s="59"/>
      <c r="D466" s="59"/>
      <c r="E466" s="59"/>
      <c r="F466" s="59"/>
      <c r="G466" s="59"/>
      <c r="H466" s="59"/>
      <c r="I466" s="59"/>
      <c r="J466" s="59"/>
      <c r="K466" s="59"/>
      <c r="L466" s="59"/>
      <c r="M466" s="59"/>
      <c r="N466" s="59"/>
      <c r="O466" s="59"/>
      <c r="P466" s="59"/>
      <c r="Q466" s="59"/>
      <c r="R466" s="59"/>
      <c r="S466" s="59"/>
      <c r="T466" s="59"/>
      <c r="U466" s="59"/>
      <c r="V466" s="59"/>
    </row>
    <row r="467" spans="1:22">
      <c r="A467" s="59"/>
      <c r="B467" s="59"/>
      <c r="C467" s="59"/>
      <c r="D467" s="59"/>
      <c r="E467" s="59"/>
      <c r="F467" s="59"/>
      <c r="G467" s="59"/>
      <c r="H467" s="59"/>
      <c r="I467" s="59"/>
      <c r="J467" s="59"/>
      <c r="K467" s="59"/>
      <c r="L467" s="59"/>
      <c r="M467" s="59"/>
      <c r="N467" s="59"/>
      <c r="O467" s="59"/>
      <c r="P467" s="59"/>
      <c r="Q467" s="59"/>
      <c r="R467" s="59"/>
      <c r="S467" s="59"/>
      <c r="T467" s="59"/>
      <c r="U467" s="59"/>
      <c r="V467" s="59"/>
    </row>
    <row r="468" spans="1:22">
      <c r="A468" s="59"/>
      <c r="B468" s="59"/>
      <c r="C468" s="59"/>
      <c r="D468" s="59"/>
      <c r="E468" s="59"/>
      <c r="F468" s="59"/>
      <c r="G468" s="59"/>
      <c r="H468" s="59"/>
      <c r="I468" s="59"/>
      <c r="J468" s="59"/>
      <c r="K468" s="59"/>
      <c r="L468" s="59"/>
      <c r="M468" s="59"/>
      <c r="N468" s="59"/>
      <c r="O468" s="59"/>
      <c r="P468" s="59"/>
      <c r="Q468" s="59"/>
      <c r="R468" s="59"/>
      <c r="S468" s="59"/>
      <c r="T468" s="59"/>
      <c r="U468" s="59"/>
      <c r="V468" s="59"/>
    </row>
    <row r="469" spans="1:22">
      <c r="A469" s="59"/>
      <c r="B469" s="59"/>
      <c r="C469" s="59"/>
      <c r="D469" s="59"/>
      <c r="E469" s="59"/>
      <c r="F469" s="59"/>
      <c r="G469" s="59"/>
      <c r="H469" s="59"/>
      <c r="I469" s="59"/>
      <c r="J469" s="59"/>
      <c r="K469" s="59"/>
      <c r="L469" s="59"/>
      <c r="M469" s="59"/>
      <c r="N469" s="59"/>
      <c r="O469" s="59"/>
      <c r="P469" s="59"/>
      <c r="Q469" s="59"/>
      <c r="R469" s="59"/>
      <c r="S469" s="59"/>
      <c r="T469" s="59"/>
      <c r="U469" s="59"/>
      <c r="V469" s="59"/>
    </row>
    <row r="470" spans="1:22">
      <c r="A470" s="59"/>
      <c r="B470" s="59"/>
      <c r="C470" s="59"/>
      <c r="D470" s="59"/>
      <c r="E470" s="59"/>
      <c r="F470" s="59"/>
      <c r="G470" s="59"/>
      <c r="H470" s="59"/>
      <c r="I470" s="59"/>
      <c r="J470" s="59"/>
      <c r="K470" s="59"/>
      <c r="L470" s="59"/>
      <c r="M470" s="59"/>
      <c r="N470" s="59"/>
      <c r="O470" s="59"/>
      <c r="P470" s="59"/>
      <c r="Q470" s="59"/>
      <c r="R470" s="59"/>
      <c r="S470" s="59"/>
      <c r="T470" s="59"/>
      <c r="U470" s="59"/>
      <c r="V470" s="59"/>
    </row>
    <row r="471" spans="1:22">
      <c r="A471" s="59"/>
      <c r="B471" s="59"/>
      <c r="C471" s="59"/>
      <c r="D471" s="59"/>
      <c r="E471" s="59"/>
      <c r="F471" s="59"/>
      <c r="G471" s="59"/>
      <c r="H471" s="59"/>
      <c r="I471" s="59"/>
      <c r="J471" s="59"/>
      <c r="K471" s="59"/>
      <c r="L471" s="59"/>
      <c r="M471" s="59"/>
      <c r="N471" s="59"/>
      <c r="O471" s="59"/>
      <c r="P471" s="59"/>
      <c r="Q471" s="59"/>
      <c r="R471" s="59"/>
      <c r="S471" s="59"/>
      <c r="T471" s="59"/>
      <c r="U471" s="59"/>
      <c r="V471" s="59"/>
    </row>
    <row r="472" spans="1:22">
      <c r="A472" s="59"/>
      <c r="B472" s="59"/>
      <c r="C472" s="59"/>
      <c r="D472" s="59"/>
      <c r="E472" s="59"/>
      <c r="F472" s="59"/>
      <c r="G472" s="59"/>
      <c r="H472" s="59"/>
      <c r="I472" s="59"/>
      <c r="J472" s="59"/>
      <c r="K472" s="59"/>
      <c r="L472" s="59"/>
      <c r="M472" s="59"/>
      <c r="N472" s="59"/>
      <c r="O472" s="59"/>
      <c r="P472" s="59"/>
      <c r="Q472" s="59"/>
      <c r="R472" s="59"/>
      <c r="S472" s="59"/>
      <c r="T472" s="59"/>
      <c r="U472" s="59"/>
      <c r="V472" s="59"/>
    </row>
    <row r="473" spans="1:22">
      <c r="A473" s="59"/>
      <c r="B473" s="59"/>
      <c r="C473" s="59"/>
      <c r="D473" s="59"/>
      <c r="E473" s="59"/>
      <c r="F473" s="59"/>
      <c r="G473" s="59"/>
      <c r="H473" s="59"/>
      <c r="I473" s="59"/>
      <c r="J473" s="59"/>
      <c r="K473" s="59"/>
      <c r="L473" s="59"/>
      <c r="M473" s="59"/>
      <c r="N473" s="59"/>
      <c r="O473" s="59"/>
      <c r="P473" s="59"/>
      <c r="Q473" s="59"/>
      <c r="R473" s="59"/>
      <c r="S473" s="59"/>
      <c r="T473" s="59"/>
      <c r="U473" s="59"/>
      <c r="V473" s="59"/>
    </row>
    <row r="474" spans="1:22">
      <c r="A474" s="59"/>
      <c r="B474" s="59"/>
      <c r="C474" s="59"/>
      <c r="D474" s="59"/>
      <c r="E474" s="59"/>
      <c r="F474" s="59"/>
      <c r="G474" s="59"/>
      <c r="H474" s="59"/>
      <c r="I474" s="59"/>
      <c r="J474" s="59"/>
      <c r="K474" s="59"/>
      <c r="L474" s="59"/>
      <c r="M474" s="59"/>
      <c r="N474" s="59"/>
      <c r="O474" s="59"/>
      <c r="P474" s="59"/>
      <c r="Q474" s="59"/>
      <c r="R474" s="59"/>
      <c r="S474" s="59"/>
      <c r="T474" s="59"/>
      <c r="U474" s="59"/>
      <c r="V474" s="59"/>
    </row>
    <row r="475" spans="1:22">
      <c r="A475" s="59"/>
      <c r="B475" s="59"/>
      <c r="C475" s="59"/>
      <c r="D475" s="59"/>
      <c r="E475" s="59"/>
      <c r="F475" s="59"/>
      <c r="G475" s="59"/>
      <c r="H475" s="59"/>
      <c r="I475" s="59"/>
      <c r="J475" s="59"/>
      <c r="K475" s="59"/>
      <c r="L475" s="59"/>
      <c r="M475" s="59"/>
      <c r="N475" s="59"/>
      <c r="O475" s="59"/>
      <c r="P475" s="59"/>
      <c r="Q475" s="59"/>
      <c r="R475" s="59"/>
      <c r="S475" s="59"/>
      <c r="T475" s="59"/>
      <c r="U475" s="59"/>
      <c r="V475" s="59"/>
    </row>
    <row r="476" spans="1:22">
      <c r="A476" s="59"/>
      <c r="B476" s="59"/>
      <c r="C476" s="59"/>
      <c r="D476" s="59"/>
      <c r="E476" s="59"/>
      <c r="F476" s="59"/>
      <c r="G476" s="59"/>
      <c r="H476" s="59"/>
      <c r="I476" s="59"/>
      <c r="J476" s="59"/>
      <c r="K476" s="59"/>
      <c r="L476" s="59"/>
      <c r="M476" s="59"/>
      <c r="N476" s="59"/>
      <c r="O476" s="59"/>
      <c r="P476" s="59"/>
      <c r="Q476" s="59"/>
      <c r="R476" s="59"/>
      <c r="S476" s="59"/>
      <c r="T476" s="59"/>
      <c r="U476" s="59"/>
      <c r="V476" s="59"/>
    </row>
    <row r="477" spans="1:22">
      <c r="A477" s="59"/>
      <c r="B477" s="59"/>
      <c r="C477" s="59"/>
      <c r="D477" s="59"/>
      <c r="E477" s="59"/>
      <c r="F477" s="59"/>
      <c r="G477" s="59"/>
      <c r="H477" s="59"/>
      <c r="I477" s="59"/>
      <c r="J477" s="59"/>
      <c r="K477" s="59"/>
      <c r="L477" s="59"/>
      <c r="M477" s="59"/>
      <c r="N477" s="59"/>
      <c r="O477" s="59"/>
      <c r="P477" s="59"/>
      <c r="Q477" s="59"/>
      <c r="R477" s="59"/>
      <c r="S477" s="59"/>
      <c r="T477" s="59"/>
      <c r="U477" s="59"/>
      <c r="V477" s="59"/>
    </row>
    <row r="478" spans="1:22">
      <c r="A478" s="59"/>
      <c r="B478" s="59"/>
      <c r="C478" s="59"/>
      <c r="D478" s="59"/>
      <c r="E478" s="59"/>
      <c r="F478" s="59"/>
      <c r="G478" s="59"/>
      <c r="H478" s="59"/>
      <c r="I478" s="59"/>
      <c r="J478" s="59"/>
      <c r="K478" s="59"/>
      <c r="L478" s="59"/>
      <c r="M478" s="59"/>
      <c r="N478" s="59"/>
      <c r="O478" s="59"/>
      <c r="P478" s="59"/>
      <c r="Q478" s="59"/>
      <c r="R478" s="59"/>
      <c r="S478" s="59"/>
      <c r="T478" s="59"/>
      <c r="U478" s="59"/>
      <c r="V478" s="59"/>
    </row>
    <row r="479" spans="1:22">
      <c r="A479" s="59"/>
      <c r="B479" s="59"/>
      <c r="C479" s="59"/>
      <c r="D479" s="59"/>
      <c r="E479" s="59"/>
      <c r="F479" s="59"/>
      <c r="G479" s="59"/>
      <c r="H479" s="59"/>
      <c r="I479" s="59"/>
      <c r="J479" s="59"/>
      <c r="K479" s="59"/>
      <c r="L479" s="59"/>
      <c r="M479" s="59"/>
      <c r="N479" s="59"/>
      <c r="O479" s="59"/>
      <c r="P479" s="59"/>
      <c r="Q479" s="59"/>
      <c r="R479" s="59"/>
      <c r="S479" s="59"/>
      <c r="T479" s="59"/>
      <c r="U479" s="59"/>
      <c r="V479" s="59"/>
    </row>
    <row r="480" spans="1:22">
      <c r="A480" s="59"/>
      <c r="B480" s="59"/>
      <c r="C480" s="59"/>
      <c r="D480" s="59"/>
      <c r="E480" s="59"/>
      <c r="F480" s="59"/>
      <c r="G480" s="59"/>
      <c r="H480" s="59"/>
      <c r="I480" s="59"/>
      <c r="J480" s="59"/>
      <c r="K480" s="59"/>
      <c r="L480" s="59"/>
      <c r="M480" s="59"/>
      <c r="N480" s="59"/>
      <c r="O480" s="59"/>
      <c r="P480" s="59"/>
      <c r="Q480" s="59"/>
      <c r="R480" s="59"/>
      <c r="S480" s="59"/>
      <c r="T480" s="59"/>
      <c r="U480" s="59"/>
      <c r="V480" s="59"/>
    </row>
    <row r="481" spans="1:22">
      <c r="A481" s="59"/>
      <c r="B481" s="59"/>
      <c r="C481" s="59"/>
      <c r="D481" s="59"/>
      <c r="E481" s="59"/>
      <c r="F481" s="59"/>
      <c r="G481" s="59"/>
      <c r="H481" s="59"/>
      <c r="I481" s="59"/>
      <c r="J481" s="59"/>
      <c r="K481" s="59"/>
      <c r="L481" s="59"/>
      <c r="M481" s="59"/>
      <c r="N481" s="59"/>
      <c r="O481" s="59"/>
      <c r="P481" s="59"/>
      <c r="Q481" s="59"/>
      <c r="R481" s="59"/>
      <c r="S481" s="59"/>
      <c r="T481" s="59"/>
      <c r="U481" s="59"/>
      <c r="V481" s="59"/>
    </row>
    <row r="482" spans="1:22">
      <c r="A482" s="59"/>
      <c r="B482" s="59"/>
      <c r="C482" s="59"/>
      <c r="D482" s="59"/>
      <c r="E482" s="59"/>
      <c r="F482" s="59"/>
      <c r="G482" s="59"/>
      <c r="H482" s="59"/>
      <c r="I482" s="59"/>
      <c r="J482" s="59"/>
      <c r="K482" s="59"/>
      <c r="L482" s="59"/>
      <c r="M482" s="59"/>
      <c r="N482" s="59"/>
      <c r="O482" s="59"/>
      <c r="P482" s="59"/>
      <c r="Q482" s="59"/>
      <c r="R482" s="59"/>
      <c r="S482" s="59"/>
      <c r="T482" s="59"/>
      <c r="U482" s="59"/>
      <c r="V482" s="59"/>
    </row>
    <row r="483" spans="1:22">
      <c r="A483" s="59"/>
      <c r="B483" s="59"/>
      <c r="C483" s="59"/>
      <c r="D483" s="59"/>
      <c r="E483" s="59"/>
      <c r="F483" s="59"/>
      <c r="G483" s="59"/>
      <c r="H483" s="59"/>
      <c r="I483" s="59"/>
      <c r="J483" s="59"/>
      <c r="K483" s="59"/>
      <c r="L483" s="59"/>
      <c r="M483" s="59"/>
      <c r="N483" s="59"/>
      <c r="O483" s="59"/>
      <c r="P483" s="59"/>
      <c r="Q483" s="59"/>
      <c r="R483" s="59"/>
      <c r="S483" s="59"/>
      <c r="T483" s="59"/>
      <c r="U483" s="59"/>
      <c r="V483" s="59"/>
    </row>
    <row r="484" spans="1:22">
      <c r="A484" s="59"/>
      <c r="B484" s="59"/>
      <c r="C484" s="59"/>
      <c r="D484" s="59"/>
      <c r="E484" s="59"/>
      <c r="F484" s="59"/>
      <c r="G484" s="59"/>
      <c r="H484" s="59"/>
      <c r="I484" s="59"/>
      <c r="J484" s="59"/>
      <c r="K484" s="59"/>
      <c r="L484" s="59"/>
      <c r="M484" s="59"/>
      <c r="N484" s="59"/>
      <c r="O484" s="59"/>
      <c r="P484" s="59"/>
      <c r="Q484" s="59"/>
      <c r="R484" s="59"/>
      <c r="S484" s="59"/>
      <c r="T484" s="59"/>
      <c r="U484" s="59"/>
      <c r="V484" s="59"/>
    </row>
    <row r="485" spans="1:22">
      <c r="A485" s="59"/>
      <c r="B485" s="59"/>
      <c r="C485" s="59"/>
      <c r="D485" s="59"/>
      <c r="E485" s="59"/>
      <c r="F485" s="59"/>
      <c r="G485" s="59"/>
      <c r="H485" s="59"/>
      <c r="I485" s="59"/>
      <c r="J485" s="59"/>
      <c r="K485" s="59"/>
      <c r="L485" s="59"/>
      <c r="M485" s="59"/>
      <c r="N485" s="59"/>
      <c r="O485" s="59"/>
      <c r="P485" s="59"/>
      <c r="Q485" s="59"/>
      <c r="R485" s="59"/>
      <c r="S485" s="59"/>
      <c r="T485" s="59"/>
      <c r="U485" s="59"/>
      <c r="V485" s="59"/>
    </row>
    <row r="486" spans="1:22">
      <c r="A486" s="59"/>
      <c r="B486" s="59"/>
      <c r="C486" s="59"/>
      <c r="D486" s="59"/>
      <c r="E486" s="59"/>
      <c r="F486" s="59"/>
      <c r="G486" s="59"/>
      <c r="H486" s="59"/>
      <c r="I486" s="59"/>
      <c r="J486" s="59"/>
      <c r="K486" s="59"/>
      <c r="L486" s="59"/>
      <c r="M486" s="59"/>
      <c r="N486" s="59"/>
      <c r="O486" s="59"/>
      <c r="P486" s="59"/>
      <c r="Q486" s="59"/>
      <c r="R486" s="59"/>
      <c r="S486" s="59"/>
      <c r="T486" s="59"/>
      <c r="U486" s="59"/>
      <c r="V486" s="59"/>
    </row>
    <row r="487" spans="1:22">
      <c r="A487" s="59"/>
      <c r="B487" s="59"/>
      <c r="C487" s="59"/>
      <c r="D487" s="59"/>
      <c r="E487" s="59"/>
      <c r="F487" s="59"/>
      <c r="G487" s="59"/>
      <c r="H487" s="59"/>
      <c r="I487" s="59"/>
      <c r="J487" s="59"/>
      <c r="K487" s="59"/>
      <c r="L487" s="59"/>
      <c r="M487" s="59"/>
      <c r="N487" s="59"/>
      <c r="O487" s="59"/>
      <c r="P487" s="59"/>
      <c r="Q487" s="59"/>
      <c r="R487" s="59"/>
      <c r="S487" s="59"/>
      <c r="T487" s="59"/>
      <c r="U487" s="59"/>
      <c r="V487" s="59"/>
    </row>
    <row r="488" spans="1:22">
      <c r="A488" s="59"/>
      <c r="B488" s="59"/>
      <c r="C488" s="59"/>
      <c r="D488" s="59"/>
      <c r="E488" s="59"/>
      <c r="F488" s="59"/>
      <c r="G488" s="59"/>
      <c r="H488" s="59"/>
      <c r="I488" s="59"/>
      <c r="J488" s="59"/>
      <c r="K488" s="59"/>
      <c r="L488" s="59"/>
      <c r="M488" s="59"/>
      <c r="N488" s="59"/>
      <c r="O488" s="59"/>
      <c r="P488" s="59"/>
      <c r="Q488" s="59"/>
      <c r="R488" s="59"/>
      <c r="S488" s="59"/>
      <c r="T488" s="59"/>
      <c r="U488" s="59"/>
      <c r="V488" s="59"/>
    </row>
    <row r="489" spans="1:22">
      <c r="A489" s="59"/>
      <c r="B489" s="59"/>
      <c r="C489" s="59"/>
      <c r="D489" s="59"/>
      <c r="E489" s="59"/>
      <c r="F489" s="59"/>
      <c r="G489" s="59"/>
      <c r="H489" s="59"/>
      <c r="I489" s="59"/>
      <c r="J489" s="59"/>
      <c r="K489" s="59"/>
      <c r="L489" s="59"/>
      <c r="M489" s="59"/>
      <c r="N489" s="59"/>
      <c r="O489" s="59"/>
      <c r="P489" s="59"/>
      <c r="Q489" s="59"/>
      <c r="R489" s="59"/>
      <c r="S489" s="59"/>
      <c r="T489" s="59"/>
      <c r="U489" s="59"/>
      <c r="V489" s="59"/>
    </row>
    <row r="490" spans="1:22">
      <c r="A490" s="59"/>
      <c r="B490" s="59"/>
      <c r="C490" s="59"/>
      <c r="D490" s="59"/>
      <c r="E490" s="59"/>
      <c r="F490" s="59"/>
      <c r="G490" s="59"/>
      <c r="H490" s="59"/>
      <c r="I490" s="59"/>
      <c r="J490" s="59"/>
      <c r="K490" s="59"/>
      <c r="L490" s="59"/>
      <c r="M490" s="59"/>
      <c r="N490" s="59"/>
      <c r="O490" s="59"/>
      <c r="P490" s="59"/>
      <c r="Q490" s="59"/>
      <c r="R490" s="59"/>
      <c r="S490" s="59"/>
      <c r="T490" s="59"/>
      <c r="U490" s="59"/>
      <c r="V490" s="59"/>
    </row>
    <row r="491" spans="1:22">
      <c r="A491" s="59"/>
      <c r="B491" s="59"/>
      <c r="C491" s="59"/>
      <c r="D491" s="59"/>
      <c r="E491" s="59"/>
      <c r="F491" s="59"/>
      <c r="G491" s="59"/>
      <c r="H491" s="59"/>
      <c r="I491" s="59"/>
      <c r="J491" s="59"/>
      <c r="K491" s="59"/>
      <c r="L491" s="59"/>
      <c r="M491" s="59"/>
      <c r="N491" s="59"/>
      <c r="O491" s="59"/>
      <c r="P491" s="59"/>
      <c r="Q491" s="59"/>
      <c r="R491" s="59"/>
      <c r="S491" s="59"/>
      <c r="T491" s="59"/>
      <c r="U491" s="59"/>
      <c r="V491" s="59"/>
    </row>
    <row r="492" spans="1:22">
      <c r="A492" s="59"/>
      <c r="B492" s="59"/>
      <c r="C492" s="59"/>
      <c r="D492" s="59"/>
      <c r="E492" s="59"/>
      <c r="F492" s="59"/>
      <c r="G492" s="59"/>
      <c r="H492" s="59"/>
      <c r="I492" s="59"/>
      <c r="J492" s="59"/>
      <c r="K492" s="59"/>
      <c r="L492" s="59"/>
      <c r="M492" s="59"/>
      <c r="N492" s="59"/>
      <c r="O492" s="59"/>
      <c r="P492" s="59"/>
      <c r="Q492" s="59"/>
      <c r="R492" s="59"/>
      <c r="S492" s="59"/>
      <c r="T492" s="59"/>
      <c r="U492" s="59"/>
      <c r="V492" s="59"/>
    </row>
    <row r="493" spans="1:22">
      <c r="A493" s="59"/>
      <c r="B493" s="59"/>
      <c r="C493" s="59"/>
      <c r="D493" s="59"/>
      <c r="E493" s="59"/>
      <c r="F493" s="59"/>
      <c r="G493" s="59"/>
      <c r="H493" s="59"/>
      <c r="I493" s="59"/>
      <c r="J493" s="59"/>
      <c r="K493" s="59"/>
      <c r="L493" s="59"/>
      <c r="M493" s="59"/>
      <c r="N493" s="59"/>
      <c r="O493" s="59"/>
      <c r="P493" s="59"/>
      <c r="Q493" s="59"/>
      <c r="R493" s="59"/>
      <c r="S493" s="59"/>
      <c r="T493" s="59"/>
      <c r="U493" s="59"/>
      <c r="V493" s="59"/>
    </row>
    <row r="494" spans="1:22">
      <c r="A494" s="59"/>
      <c r="B494" s="59"/>
      <c r="C494" s="59"/>
      <c r="D494" s="59"/>
      <c r="E494" s="59"/>
      <c r="F494" s="59"/>
      <c r="G494" s="59"/>
      <c r="H494" s="59"/>
      <c r="I494" s="59"/>
      <c r="J494" s="59"/>
      <c r="K494" s="59"/>
      <c r="L494" s="59"/>
      <c r="M494" s="59"/>
      <c r="N494" s="59"/>
      <c r="O494" s="59"/>
      <c r="P494" s="59"/>
      <c r="Q494" s="59"/>
      <c r="R494" s="59"/>
      <c r="S494" s="59"/>
      <c r="T494" s="59"/>
      <c r="U494" s="59"/>
      <c r="V494" s="59"/>
    </row>
    <row r="495" spans="1:22">
      <c r="A495" s="59"/>
      <c r="B495" s="59"/>
      <c r="C495" s="59"/>
      <c r="D495" s="59"/>
      <c r="E495" s="59"/>
      <c r="F495" s="59"/>
      <c r="G495" s="59"/>
      <c r="H495" s="59"/>
      <c r="I495" s="59"/>
      <c r="J495" s="59"/>
      <c r="K495" s="59"/>
      <c r="L495" s="59"/>
      <c r="M495" s="59"/>
      <c r="N495" s="59"/>
      <c r="O495" s="59"/>
      <c r="P495" s="59"/>
      <c r="Q495" s="59"/>
      <c r="R495" s="59"/>
      <c r="S495" s="59"/>
      <c r="T495" s="59"/>
      <c r="U495" s="59"/>
      <c r="V495" s="59"/>
    </row>
    <row r="496" spans="1:22">
      <c r="A496" s="59"/>
      <c r="B496" s="59"/>
      <c r="C496" s="59"/>
      <c r="D496" s="59"/>
      <c r="E496" s="59"/>
      <c r="F496" s="59"/>
      <c r="G496" s="59"/>
      <c r="H496" s="59"/>
      <c r="I496" s="59"/>
      <c r="J496" s="59"/>
      <c r="K496" s="59"/>
      <c r="L496" s="59"/>
      <c r="M496" s="59"/>
      <c r="N496" s="59"/>
      <c r="O496" s="59"/>
      <c r="P496" s="59"/>
      <c r="Q496" s="59"/>
      <c r="R496" s="59"/>
      <c r="S496" s="59"/>
      <c r="T496" s="59"/>
      <c r="U496" s="59"/>
      <c r="V496" s="59"/>
    </row>
    <row r="497" spans="1:22">
      <c r="A497" s="59"/>
      <c r="B497" s="59"/>
      <c r="C497" s="59"/>
      <c r="D497" s="59"/>
      <c r="E497" s="59"/>
      <c r="F497" s="59"/>
      <c r="G497" s="59"/>
      <c r="H497" s="59"/>
      <c r="I497" s="59"/>
      <c r="J497" s="59"/>
      <c r="K497" s="59"/>
      <c r="L497" s="59"/>
      <c r="M497" s="59"/>
      <c r="N497" s="59"/>
      <c r="O497" s="59"/>
      <c r="P497" s="59"/>
      <c r="Q497" s="59"/>
      <c r="R497" s="59"/>
      <c r="S497" s="59"/>
      <c r="T497" s="59"/>
      <c r="U497" s="59"/>
      <c r="V497" s="59"/>
    </row>
    <row r="498" spans="1:22">
      <c r="A498" s="59"/>
      <c r="B498" s="59"/>
      <c r="C498" s="59"/>
      <c r="D498" s="59"/>
      <c r="E498" s="59"/>
      <c r="F498" s="59"/>
      <c r="G498" s="59"/>
      <c r="H498" s="59"/>
      <c r="I498" s="59"/>
      <c r="J498" s="59"/>
      <c r="K498" s="59"/>
      <c r="L498" s="59"/>
      <c r="M498" s="59"/>
      <c r="N498" s="59"/>
      <c r="O498" s="59"/>
      <c r="P498" s="59"/>
      <c r="Q498" s="59"/>
      <c r="R498" s="59"/>
      <c r="S498" s="59"/>
      <c r="T498" s="59"/>
      <c r="U498" s="59"/>
      <c r="V498" s="59"/>
    </row>
    <row r="499" spans="1:22">
      <c r="A499" s="59"/>
      <c r="B499" s="59"/>
      <c r="C499" s="59"/>
      <c r="D499" s="59"/>
      <c r="E499" s="59"/>
      <c r="F499" s="59"/>
      <c r="G499" s="59"/>
      <c r="H499" s="59"/>
      <c r="I499" s="59"/>
      <c r="J499" s="59"/>
      <c r="K499" s="59"/>
      <c r="L499" s="59"/>
      <c r="M499" s="59"/>
      <c r="N499" s="59"/>
      <c r="O499" s="59"/>
      <c r="P499" s="59"/>
      <c r="Q499" s="59"/>
      <c r="R499" s="59"/>
      <c r="S499" s="59"/>
      <c r="T499" s="59"/>
      <c r="U499" s="59"/>
      <c r="V499" s="59"/>
    </row>
    <row r="500" spans="1:22">
      <c r="A500" s="59"/>
      <c r="B500" s="59"/>
      <c r="C500" s="59"/>
      <c r="D500" s="59"/>
      <c r="E500" s="59"/>
      <c r="F500" s="59"/>
      <c r="G500" s="59"/>
      <c r="H500" s="59"/>
      <c r="I500" s="59"/>
      <c r="J500" s="59"/>
      <c r="K500" s="59"/>
      <c r="L500" s="59"/>
      <c r="M500" s="59"/>
      <c r="N500" s="59"/>
      <c r="O500" s="59"/>
      <c r="P500" s="59"/>
      <c r="Q500" s="59"/>
      <c r="R500" s="59"/>
      <c r="S500" s="59"/>
      <c r="T500" s="59"/>
      <c r="U500" s="59"/>
      <c r="V500" s="59"/>
    </row>
    <row r="501" spans="1:22">
      <c r="A501" s="59"/>
      <c r="B501" s="59"/>
      <c r="C501" s="59"/>
      <c r="D501" s="59"/>
      <c r="E501" s="59"/>
      <c r="F501" s="59"/>
      <c r="G501" s="59"/>
      <c r="H501" s="59"/>
      <c r="I501" s="59"/>
      <c r="J501" s="59"/>
      <c r="K501" s="59"/>
      <c r="L501" s="59"/>
      <c r="M501" s="59"/>
      <c r="N501" s="59"/>
      <c r="O501" s="59"/>
      <c r="P501" s="59"/>
      <c r="Q501" s="59"/>
      <c r="R501" s="59"/>
      <c r="S501" s="59"/>
      <c r="T501" s="59"/>
      <c r="U501" s="59"/>
      <c r="V501" s="59"/>
    </row>
    <row r="502" spans="1:22">
      <c r="A502" s="59"/>
      <c r="B502" s="59"/>
      <c r="C502" s="59"/>
      <c r="D502" s="59"/>
      <c r="E502" s="59"/>
      <c r="F502" s="59"/>
      <c r="G502" s="59"/>
      <c r="H502" s="59"/>
      <c r="I502" s="59"/>
      <c r="J502" s="59"/>
      <c r="K502" s="59"/>
      <c r="L502" s="59"/>
      <c r="M502" s="59"/>
      <c r="N502" s="59"/>
      <c r="O502" s="59"/>
      <c r="P502" s="59"/>
      <c r="Q502" s="59"/>
      <c r="R502" s="59"/>
      <c r="S502" s="59"/>
      <c r="T502" s="59"/>
      <c r="U502" s="59"/>
      <c r="V502" s="59"/>
    </row>
    <row r="503" spans="1:22">
      <c r="A503" s="59"/>
      <c r="B503" s="59"/>
      <c r="C503" s="59"/>
      <c r="D503" s="59"/>
      <c r="E503" s="59"/>
      <c r="F503" s="59"/>
      <c r="G503" s="59"/>
      <c r="H503" s="59"/>
      <c r="I503" s="59"/>
      <c r="J503" s="59"/>
      <c r="K503" s="59"/>
      <c r="L503" s="59"/>
      <c r="M503" s="59"/>
      <c r="N503" s="59"/>
      <c r="O503" s="59"/>
      <c r="P503" s="59"/>
      <c r="Q503" s="59"/>
      <c r="R503" s="59"/>
      <c r="S503" s="59"/>
      <c r="T503" s="59"/>
      <c r="U503" s="59"/>
      <c r="V503" s="59"/>
    </row>
    <row r="504" spans="1:22">
      <c r="A504" s="59"/>
      <c r="B504" s="59"/>
      <c r="C504" s="59"/>
      <c r="D504" s="59"/>
      <c r="E504" s="59"/>
      <c r="F504" s="59"/>
      <c r="G504" s="59"/>
      <c r="H504" s="59"/>
      <c r="I504" s="59"/>
      <c r="J504" s="59"/>
      <c r="K504" s="59"/>
      <c r="L504" s="59"/>
      <c r="M504" s="59"/>
      <c r="N504" s="59"/>
      <c r="O504" s="59"/>
      <c r="P504" s="59"/>
      <c r="Q504" s="59"/>
      <c r="R504" s="59"/>
      <c r="S504" s="59"/>
      <c r="T504" s="59"/>
      <c r="U504" s="59"/>
      <c r="V504" s="59"/>
    </row>
    <row r="505" spans="1:22">
      <c r="A505" s="59"/>
      <c r="B505" s="59"/>
      <c r="C505" s="59"/>
      <c r="D505" s="59"/>
      <c r="E505" s="59"/>
      <c r="F505" s="59"/>
      <c r="G505" s="59"/>
      <c r="H505" s="59"/>
      <c r="I505" s="59"/>
      <c r="J505" s="59"/>
      <c r="K505" s="59"/>
      <c r="L505" s="59"/>
      <c r="M505" s="59"/>
      <c r="N505" s="59"/>
      <c r="O505" s="59"/>
      <c r="P505" s="59"/>
      <c r="Q505" s="59"/>
      <c r="R505" s="59"/>
      <c r="S505" s="59"/>
      <c r="T505" s="59"/>
      <c r="U505" s="59"/>
      <c r="V505" s="59"/>
    </row>
    <row r="506" spans="1:22">
      <c r="A506" s="59"/>
      <c r="B506" s="59"/>
      <c r="C506" s="59"/>
      <c r="D506" s="59"/>
      <c r="E506" s="59"/>
      <c r="F506" s="59"/>
      <c r="G506" s="59"/>
      <c r="H506" s="59"/>
      <c r="I506" s="59"/>
      <c r="J506" s="59"/>
      <c r="K506" s="59"/>
      <c r="L506" s="59"/>
      <c r="M506" s="59"/>
      <c r="N506" s="59"/>
      <c r="O506" s="59"/>
      <c r="P506" s="59"/>
      <c r="Q506" s="59"/>
      <c r="R506" s="59"/>
      <c r="S506" s="59"/>
      <c r="T506" s="59"/>
      <c r="U506" s="59"/>
      <c r="V506" s="59"/>
    </row>
    <row r="507" spans="1:22">
      <c r="A507" s="59"/>
      <c r="B507" s="59"/>
      <c r="C507" s="59"/>
      <c r="D507" s="59"/>
      <c r="E507" s="59"/>
      <c r="F507" s="59"/>
      <c r="G507" s="59"/>
      <c r="H507" s="59"/>
      <c r="I507" s="59"/>
      <c r="J507" s="59"/>
      <c r="K507" s="59"/>
      <c r="L507" s="59"/>
      <c r="M507" s="59"/>
      <c r="N507" s="59"/>
      <c r="O507" s="59"/>
      <c r="P507" s="59"/>
      <c r="Q507" s="59"/>
      <c r="R507" s="59"/>
      <c r="S507" s="59"/>
      <c r="T507" s="59"/>
      <c r="U507" s="59"/>
      <c r="V507" s="59"/>
    </row>
    <row r="508" spans="1:22">
      <c r="A508" s="59"/>
      <c r="B508" s="59"/>
      <c r="C508" s="59"/>
      <c r="D508" s="59"/>
      <c r="E508" s="59"/>
      <c r="F508" s="59"/>
      <c r="G508" s="59"/>
      <c r="H508" s="59"/>
      <c r="I508" s="59"/>
      <c r="J508" s="59"/>
      <c r="K508" s="59"/>
      <c r="L508" s="59"/>
      <c r="M508" s="59"/>
      <c r="N508" s="59"/>
      <c r="O508" s="59"/>
      <c r="P508" s="59"/>
      <c r="Q508" s="59"/>
      <c r="R508" s="59"/>
      <c r="S508" s="59"/>
      <c r="T508" s="59"/>
      <c r="U508" s="59"/>
      <c r="V508" s="59"/>
    </row>
    <row r="509" spans="1:22">
      <c r="A509" s="59"/>
      <c r="B509" s="59"/>
      <c r="C509" s="59"/>
      <c r="D509" s="59"/>
      <c r="E509" s="59"/>
      <c r="F509" s="59"/>
      <c r="G509" s="59"/>
      <c r="H509" s="59"/>
      <c r="I509" s="59"/>
      <c r="J509" s="59"/>
      <c r="K509" s="59"/>
      <c r="L509" s="59"/>
      <c r="M509" s="59"/>
      <c r="N509" s="59"/>
      <c r="O509" s="59"/>
      <c r="P509" s="59"/>
      <c r="Q509" s="59"/>
      <c r="R509" s="59"/>
      <c r="S509" s="59"/>
      <c r="T509" s="59"/>
      <c r="U509" s="59"/>
      <c r="V509" s="59"/>
    </row>
    <row r="510" spans="1:22">
      <c r="A510" s="59"/>
      <c r="B510" s="59"/>
      <c r="C510" s="59"/>
      <c r="D510" s="59"/>
      <c r="E510" s="59"/>
      <c r="F510" s="59"/>
      <c r="G510" s="59"/>
      <c r="H510" s="59"/>
      <c r="I510" s="59"/>
      <c r="J510" s="59"/>
      <c r="K510" s="59"/>
      <c r="L510" s="59"/>
      <c r="M510" s="59"/>
      <c r="N510" s="59"/>
      <c r="O510" s="59"/>
      <c r="P510" s="59"/>
      <c r="Q510" s="59"/>
      <c r="R510" s="59"/>
      <c r="S510" s="59"/>
      <c r="T510" s="59"/>
      <c r="U510" s="59"/>
      <c r="V510" s="59"/>
    </row>
    <row r="511" spans="1:22">
      <c r="A511" s="59"/>
      <c r="B511" s="59"/>
      <c r="C511" s="59"/>
      <c r="D511" s="59"/>
      <c r="E511" s="59"/>
      <c r="F511" s="59"/>
      <c r="G511" s="59"/>
      <c r="H511" s="59"/>
      <c r="I511" s="59"/>
      <c r="J511" s="59"/>
      <c r="K511" s="59"/>
      <c r="L511" s="59"/>
      <c r="M511" s="59"/>
      <c r="N511" s="59"/>
      <c r="O511" s="59"/>
      <c r="P511" s="59"/>
      <c r="Q511" s="59"/>
      <c r="R511" s="59"/>
      <c r="S511" s="59"/>
      <c r="T511" s="59"/>
      <c r="U511" s="59"/>
      <c r="V511" s="59"/>
    </row>
    <row r="512" spans="1:22">
      <c r="A512" s="59"/>
      <c r="B512" s="59"/>
      <c r="C512" s="59"/>
      <c r="D512" s="59"/>
      <c r="E512" s="59"/>
      <c r="F512" s="59"/>
      <c r="G512" s="59"/>
      <c r="H512" s="59"/>
      <c r="I512" s="59"/>
      <c r="J512" s="59"/>
      <c r="K512" s="59"/>
      <c r="L512" s="59"/>
      <c r="M512" s="59"/>
      <c r="N512" s="59"/>
      <c r="O512" s="59"/>
      <c r="P512" s="59"/>
      <c r="Q512" s="59"/>
      <c r="R512" s="59"/>
      <c r="S512" s="59"/>
      <c r="T512" s="59"/>
      <c r="U512" s="59"/>
      <c r="V512" s="59"/>
    </row>
    <row r="513" spans="1:22">
      <c r="A513" s="59"/>
      <c r="B513" s="59"/>
      <c r="C513" s="59"/>
      <c r="D513" s="59"/>
      <c r="E513" s="59"/>
      <c r="F513" s="59"/>
      <c r="G513" s="59"/>
      <c r="H513" s="59"/>
      <c r="I513" s="59"/>
      <c r="J513" s="59"/>
      <c r="K513" s="59"/>
      <c r="L513" s="59"/>
      <c r="M513" s="59"/>
      <c r="N513" s="59"/>
      <c r="O513" s="59"/>
      <c r="P513" s="59"/>
      <c r="Q513" s="59"/>
      <c r="R513" s="59"/>
      <c r="S513" s="59"/>
      <c r="T513" s="59"/>
      <c r="U513" s="59"/>
      <c r="V513" s="59"/>
    </row>
    <row r="514" spans="1:22">
      <c r="A514" s="59"/>
      <c r="B514" s="59"/>
      <c r="C514" s="59"/>
      <c r="D514" s="59"/>
      <c r="E514" s="59"/>
      <c r="F514" s="59"/>
      <c r="G514" s="59"/>
      <c r="H514" s="59"/>
      <c r="I514" s="59"/>
      <c r="J514" s="59"/>
      <c r="K514" s="59"/>
      <c r="L514" s="59"/>
      <c r="M514" s="59"/>
      <c r="N514" s="59"/>
      <c r="O514" s="59"/>
      <c r="P514" s="59"/>
      <c r="Q514" s="59"/>
      <c r="R514" s="59"/>
      <c r="S514" s="59"/>
      <c r="T514" s="59"/>
      <c r="U514" s="59"/>
      <c r="V514" s="59"/>
    </row>
    <row r="515" spans="1:22">
      <c r="A515" s="59"/>
      <c r="B515" s="59"/>
      <c r="C515" s="59"/>
      <c r="D515" s="59"/>
      <c r="E515" s="59"/>
      <c r="F515" s="59"/>
      <c r="G515" s="59"/>
      <c r="H515" s="59"/>
      <c r="I515" s="59"/>
      <c r="J515" s="59"/>
      <c r="K515" s="59"/>
      <c r="L515" s="59"/>
      <c r="M515" s="59"/>
      <c r="N515" s="59"/>
      <c r="O515" s="59"/>
      <c r="P515" s="59"/>
      <c r="Q515" s="59"/>
      <c r="R515" s="59"/>
      <c r="S515" s="59"/>
      <c r="T515" s="59"/>
      <c r="U515" s="59"/>
      <c r="V515" s="59"/>
    </row>
    <row r="516" spans="1:22">
      <c r="A516" s="59"/>
      <c r="B516" s="59"/>
      <c r="C516" s="59"/>
      <c r="D516" s="59"/>
      <c r="E516" s="59"/>
      <c r="F516" s="59"/>
      <c r="G516" s="59"/>
      <c r="H516" s="59"/>
      <c r="I516" s="59"/>
      <c r="J516" s="59"/>
      <c r="K516" s="59"/>
      <c r="L516" s="59"/>
      <c r="M516" s="59"/>
      <c r="N516" s="59"/>
      <c r="O516" s="59"/>
      <c r="P516" s="59"/>
      <c r="Q516" s="59"/>
      <c r="R516" s="59"/>
      <c r="S516" s="59"/>
      <c r="T516" s="59"/>
      <c r="U516" s="59"/>
      <c r="V516" s="59"/>
    </row>
    <row r="517" spans="1:22">
      <c r="A517" s="59"/>
      <c r="B517" s="59"/>
      <c r="C517" s="59"/>
      <c r="D517" s="59"/>
      <c r="E517" s="59"/>
      <c r="F517" s="59"/>
      <c r="G517" s="59"/>
      <c r="H517" s="59"/>
      <c r="I517" s="59"/>
      <c r="J517" s="59"/>
      <c r="K517" s="59"/>
      <c r="L517" s="59"/>
      <c r="M517" s="59"/>
      <c r="N517" s="59"/>
      <c r="O517" s="59"/>
      <c r="P517" s="59"/>
      <c r="Q517" s="59"/>
      <c r="R517" s="59"/>
      <c r="S517" s="59"/>
      <c r="T517" s="59"/>
      <c r="U517" s="59"/>
      <c r="V517" s="59"/>
    </row>
    <row r="518" spans="1:22">
      <c r="A518" s="59"/>
      <c r="B518" s="59"/>
      <c r="C518" s="59"/>
      <c r="D518" s="59"/>
      <c r="E518" s="59"/>
      <c r="F518" s="59"/>
      <c r="G518" s="59"/>
      <c r="H518" s="59"/>
      <c r="I518" s="59"/>
      <c r="J518" s="59"/>
      <c r="K518" s="59"/>
      <c r="L518" s="59"/>
      <c r="M518" s="59"/>
      <c r="N518" s="59"/>
      <c r="O518" s="59"/>
      <c r="P518" s="59"/>
      <c r="Q518" s="59"/>
      <c r="R518" s="59"/>
      <c r="S518" s="59"/>
      <c r="T518" s="59"/>
      <c r="U518" s="59"/>
      <c r="V518" s="59"/>
    </row>
    <row r="519" spans="1:22">
      <c r="A519" s="59"/>
      <c r="B519" s="59"/>
      <c r="C519" s="59"/>
      <c r="D519" s="59"/>
      <c r="E519" s="59"/>
      <c r="F519" s="59"/>
      <c r="G519" s="59"/>
      <c r="H519" s="59"/>
      <c r="I519" s="59"/>
      <c r="J519" s="59"/>
      <c r="K519" s="59"/>
      <c r="L519" s="59"/>
      <c r="M519" s="59"/>
      <c r="N519" s="59"/>
      <c r="O519" s="59"/>
      <c r="P519" s="59"/>
      <c r="Q519" s="59"/>
      <c r="R519" s="59"/>
      <c r="S519" s="59"/>
      <c r="T519" s="59"/>
      <c r="U519" s="59"/>
      <c r="V519" s="59"/>
    </row>
    <row r="520" spans="1:22">
      <c r="A520" s="59"/>
      <c r="B520" s="59"/>
      <c r="C520" s="59"/>
      <c r="D520" s="59"/>
      <c r="E520" s="59"/>
      <c r="F520" s="59"/>
      <c r="G520" s="59"/>
      <c r="H520" s="59"/>
      <c r="I520" s="59"/>
      <c r="J520" s="59"/>
      <c r="K520" s="59"/>
      <c r="L520" s="59"/>
      <c r="M520" s="59"/>
      <c r="N520" s="59"/>
      <c r="O520" s="59"/>
      <c r="P520" s="59"/>
      <c r="Q520" s="59"/>
      <c r="R520" s="59"/>
      <c r="S520" s="59"/>
      <c r="T520" s="59"/>
      <c r="U520" s="59"/>
      <c r="V520" s="59"/>
    </row>
    <row r="521" spans="1:22">
      <c r="A521" s="59"/>
      <c r="B521" s="59"/>
      <c r="C521" s="59"/>
      <c r="D521" s="59"/>
      <c r="E521" s="59"/>
      <c r="F521" s="59"/>
      <c r="G521" s="59"/>
      <c r="H521" s="59"/>
      <c r="I521" s="59"/>
      <c r="J521" s="59"/>
      <c r="K521" s="59"/>
      <c r="L521" s="59"/>
      <c r="M521" s="59"/>
      <c r="N521" s="59"/>
      <c r="O521" s="59"/>
      <c r="P521" s="59"/>
      <c r="Q521" s="59"/>
      <c r="R521" s="59"/>
      <c r="S521" s="59"/>
      <c r="T521" s="59"/>
      <c r="U521" s="59"/>
      <c r="V521" s="59"/>
    </row>
    <row r="522" spans="1:22">
      <c r="A522" s="59"/>
      <c r="B522" s="59"/>
      <c r="C522" s="59"/>
      <c r="D522" s="59"/>
      <c r="E522" s="59"/>
      <c r="F522" s="59"/>
      <c r="G522" s="59"/>
      <c r="H522" s="59"/>
      <c r="I522" s="59"/>
      <c r="J522" s="59"/>
      <c r="K522" s="59"/>
      <c r="L522" s="59"/>
      <c r="M522" s="59"/>
      <c r="N522" s="59"/>
      <c r="O522" s="59"/>
      <c r="P522" s="59"/>
      <c r="Q522" s="59"/>
      <c r="R522" s="59"/>
      <c r="S522" s="59"/>
      <c r="T522" s="59"/>
      <c r="U522" s="59"/>
      <c r="V522" s="59"/>
    </row>
    <row r="523" spans="1:22">
      <c r="A523" s="59"/>
      <c r="B523" s="59"/>
      <c r="C523" s="59"/>
      <c r="D523" s="59"/>
      <c r="E523" s="59"/>
      <c r="F523" s="59"/>
      <c r="G523" s="59"/>
      <c r="H523" s="59"/>
      <c r="I523" s="59"/>
      <c r="J523" s="59"/>
      <c r="K523" s="59"/>
      <c r="L523" s="59"/>
      <c r="M523" s="59"/>
      <c r="N523" s="59"/>
      <c r="O523" s="59"/>
      <c r="P523" s="59"/>
      <c r="Q523" s="59"/>
      <c r="R523" s="59"/>
      <c r="S523" s="59"/>
      <c r="T523" s="59"/>
      <c r="U523" s="59"/>
      <c r="V523" s="59"/>
    </row>
    <row r="524" spans="1:22">
      <c r="A524" s="59"/>
      <c r="B524" s="59"/>
      <c r="C524" s="59"/>
      <c r="D524" s="59"/>
      <c r="E524" s="59"/>
      <c r="F524" s="59"/>
      <c r="G524" s="59"/>
      <c r="H524" s="59"/>
      <c r="I524" s="59"/>
      <c r="J524" s="59"/>
      <c r="K524" s="59"/>
      <c r="L524" s="59"/>
      <c r="M524" s="59"/>
      <c r="N524" s="59"/>
      <c r="O524" s="59"/>
      <c r="P524" s="59"/>
      <c r="Q524" s="59"/>
      <c r="R524" s="59"/>
      <c r="S524" s="59"/>
      <c r="T524" s="59"/>
      <c r="U524" s="59"/>
      <c r="V524" s="59"/>
    </row>
    <row r="525" spans="1:22">
      <c r="A525" s="59"/>
      <c r="B525" s="59"/>
      <c r="C525" s="59"/>
      <c r="D525" s="59"/>
      <c r="E525" s="59"/>
      <c r="F525" s="59"/>
      <c r="G525" s="59"/>
      <c r="H525" s="59"/>
      <c r="I525" s="59"/>
      <c r="J525" s="59"/>
      <c r="K525" s="59"/>
      <c r="L525" s="59"/>
      <c r="M525" s="59"/>
      <c r="N525" s="59"/>
      <c r="O525" s="59"/>
      <c r="P525" s="59"/>
      <c r="Q525" s="59"/>
      <c r="R525" s="59"/>
      <c r="S525" s="59"/>
      <c r="T525" s="59"/>
      <c r="U525" s="59"/>
      <c r="V525" s="59"/>
    </row>
    <row r="526" spans="1:22">
      <c r="A526" s="59"/>
      <c r="B526" s="59"/>
      <c r="C526" s="59"/>
      <c r="D526" s="59"/>
      <c r="E526" s="59"/>
      <c r="F526" s="59"/>
      <c r="G526" s="59"/>
      <c r="H526" s="59"/>
      <c r="I526" s="59"/>
      <c r="J526" s="59"/>
      <c r="K526" s="59"/>
      <c r="L526" s="59"/>
      <c r="M526" s="59"/>
      <c r="N526" s="59"/>
      <c r="O526" s="59"/>
      <c r="P526" s="59"/>
      <c r="Q526" s="59"/>
      <c r="R526" s="59"/>
      <c r="S526" s="59"/>
      <c r="T526" s="59"/>
      <c r="U526" s="59"/>
      <c r="V526" s="59"/>
    </row>
    <row r="527" spans="1:22">
      <c r="A527" s="59"/>
      <c r="B527" s="59"/>
      <c r="C527" s="59"/>
      <c r="D527" s="59"/>
      <c r="E527" s="59"/>
      <c r="F527" s="59"/>
      <c r="G527" s="59"/>
      <c r="H527" s="59"/>
      <c r="I527" s="59"/>
      <c r="J527" s="59"/>
      <c r="K527" s="59"/>
      <c r="L527" s="59"/>
      <c r="M527" s="59"/>
      <c r="N527" s="59"/>
      <c r="O527" s="59"/>
      <c r="P527" s="59"/>
      <c r="Q527" s="59"/>
      <c r="R527" s="59"/>
      <c r="S527" s="59"/>
      <c r="T527" s="59"/>
      <c r="U527" s="59"/>
      <c r="V527" s="59"/>
    </row>
    <row r="528" spans="1:22">
      <c r="A528" s="59"/>
      <c r="B528" s="59"/>
      <c r="C528" s="59"/>
      <c r="D528" s="59"/>
      <c r="E528" s="59"/>
      <c r="F528" s="59"/>
      <c r="G528" s="59"/>
      <c r="H528" s="59"/>
      <c r="I528" s="59"/>
      <c r="J528" s="59"/>
      <c r="K528" s="59"/>
      <c r="L528" s="59"/>
      <c r="M528" s="59"/>
      <c r="N528" s="59"/>
      <c r="O528" s="59"/>
      <c r="P528" s="59"/>
      <c r="Q528" s="59"/>
      <c r="R528" s="59"/>
      <c r="S528" s="59"/>
      <c r="T528" s="59"/>
      <c r="U528" s="59"/>
      <c r="V528" s="59"/>
    </row>
    <row r="529" spans="1:22">
      <c r="A529" s="59"/>
      <c r="B529" s="59"/>
      <c r="C529" s="59"/>
      <c r="D529" s="59"/>
      <c r="E529" s="59"/>
      <c r="F529" s="59"/>
      <c r="G529" s="59"/>
      <c r="H529" s="59"/>
      <c r="I529" s="59"/>
      <c r="J529" s="59"/>
      <c r="K529" s="59"/>
      <c r="L529" s="59"/>
      <c r="M529" s="59"/>
      <c r="N529" s="59"/>
      <c r="O529" s="59"/>
      <c r="P529" s="59"/>
      <c r="Q529" s="59"/>
      <c r="R529" s="59"/>
      <c r="S529" s="59"/>
      <c r="T529" s="59"/>
      <c r="U529" s="59"/>
      <c r="V529" s="59"/>
    </row>
    <row r="530" spans="1:22">
      <c r="A530" s="59"/>
      <c r="B530" s="59"/>
      <c r="C530" s="59"/>
      <c r="D530" s="59"/>
      <c r="E530" s="59"/>
      <c r="F530" s="59"/>
      <c r="G530" s="59"/>
      <c r="H530" s="59"/>
      <c r="I530" s="59"/>
      <c r="J530" s="59"/>
      <c r="K530" s="59"/>
      <c r="L530" s="59"/>
      <c r="M530" s="59"/>
      <c r="N530" s="59"/>
      <c r="O530" s="59"/>
      <c r="P530" s="59"/>
      <c r="Q530" s="59"/>
      <c r="R530" s="59"/>
      <c r="S530" s="59"/>
      <c r="T530" s="59"/>
      <c r="U530" s="59"/>
      <c r="V530" s="59"/>
    </row>
    <row r="531" spans="1:22">
      <c r="A531" s="59"/>
      <c r="B531" s="59"/>
      <c r="C531" s="59"/>
      <c r="D531" s="59"/>
      <c r="E531" s="59"/>
      <c r="F531" s="59"/>
      <c r="G531" s="59"/>
      <c r="H531" s="59"/>
      <c r="I531" s="59"/>
      <c r="J531" s="59"/>
      <c r="K531" s="59"/>
      <c r="L531" s="59"/>
      <c r="M531" s="59"/>
      <c r="N531" s="59"/>
      <c r="O531" s="59"/>
      <c r="P531" s="59"/>
      <c r="Q531" s="59"/>
      <c r="R531" s="59"/>
      <c r="S531" s="59"/>
      <c r="T531" s="59"/>
      <c r="U531" s="59"/>
      <c r="V531" s="59"/>
    </row>
    <row r="532" spans="1:22">
      <c r="A532" s="59"/>
      <c r="B532" s="59"/>
      <c r="C532" s="59"/>
      <c r="D532" s="59"/>
      <c r="E532" s="59"/>
      <c r="F532" s="59"/>
      <c r="G532" s="59"/>
      <c r="H532" s="59"/>
      <c r="I532" s="59"/>
      <c r="J532" s="59"/>
      <c r="K532" s="59"/>
      <c r="L532" s="59"/>
      <c r="M532" s="59"/>
      <c r="N532" s="59"/>
      <c r="O532" s="59"/>
      <c r="P532" s="59"/>
      <c r="Q532" s="59"/>
      <c r="R532" s="59"/>
      <c r="S532" s="59"/>
      <c r="T532" s="59"/>
      <c r="U532" s="59"/>
      <c r="V532" s="59"/>
    </row>
    <row r="533" spans="1:22">
      <c r="A533" s="59"/>
      <c r="B533" s="59"/>
      <c r="C533" s="59"/>
      <c r="D533" s="59"/>
      <c r="E533" s="59"/>
      <c r="F533" s="59"/>
      <c r="G533" s="59"/>
      <c r="H533" s="59"/>
      <c r="I533" s="59"/>
      <c r="J533" s="59"/>
      <c r="K533" s="59"/>
      <c r="L533" s="59"/>
      <c r="M533" s="59"/>
      <c r="N533" s="59"/>
      <c r="O533" s="59"/>
      <c r="P533" s="59"/>
      <c r="Q533" s="59"/>
      <c r="R533" s="59"/>
      <c r="S533" s="59"/>
      <c r="T533" s="59"/>
      <c r="U533" s="59"/>
      <c r="V533" s="59"/>
    </row>
    <row r="534" spans="1:22">
      <c r="A534" s="59"/>
      <c r="B534" s="59"/>
      <c r="C534" s="59"/>
      <c r="D534" s="59"/>
      <c r="E534" s="59"/>
      <c r="F534" s="59"/>
      <c r="G534" s="59"/>
      <c r="H534" s="59"/>
      <c r="I534" s="59"/>
      <c r="J534" s="59"/>
      <c r="K534" s="59"/>
      <c r="L534" s="59"/>
      <c r="M534" s="59"/>
      <c r="N534" s="59"/>
      <c r="O534" s="59"/>
      <c r="P534" s="59"/>
      <c r="Q534" s="59"/>
      <c r="R534" s="59"/>
      <c r="S534" s="59"/>
      <c r="T534" s="59"/>
      <c r="U534" s="59"/>
      <c r="V534" s="59"/>
    </row>
    <row r="535" spans="1:22">
      <c r="A535" s="59"/>
      <c r="B535" s="59"/>
      <c r="C535" s="59"/>
      <c r="D535" s="59"/>
      <c r="E535" s="59"/>
      <c r="F535" s="59"/>
      <c r="G535" s="59"/>
      <c r="H535" s="59"/>
      <c r="I535" s="59"/>
      <c r="J535" s="59"/>
      <c r="K535" s="59"/>
      <c r="L535" s="59"/>
      <c r="M535" s="59"/>
      <c r="N535" s="59"/>
      <c r="O535" s="59"/>
      <c r="P535" s="59"/>
      <c r="Q535" s="59"/>
      <c r="R535" s="59"/>
      <c r="S535" s="59"/>
      <c r="T535" s="59"/>
      <c r="U535" s="59"/>
      <c r="V535" s="59"/>
    </row>
    <row r="536" spans="1:22">
      <c r="A536" s="59"/>
      <c r="B536" s="59"/>
      <c r="C536" s="59"/>
      <c r="D536" s="59"/>
      <c r="E536" s="59"/>
      <c r="F536" s="59"/>
      <c r="G536" s="59"/>
      <c r="H536" s="59"/>
      <c r="I536" s="59"/>
      <c r="J536" s="59"/>
      <c r="K536" s="59"/>
      <c r="L536" s="59"/>
      <c r="M536" s="59"/>
      <c r="N536" s="59"/>
      <c r="O536" s="59"/>
      <c r="P536" s="59"/>
      <c r="Q536" s="59"/>
      <c r="R536" s="59"/>
      <c r="S536" s="59"/>
      <c r="T536" s="59"/>
      <c r="U536" s="59"/>
      <c r="V536" s="59"/>
    </row>
    <row r="537" spans="1:22">
      <c r="A537" s="59"/>
      <c r="B537" s="59"/>
      <c r="C537" s="59"/>
      <c r="D537" s="59"/>
      <c r="E537" s="59"/>
      <c r="F537" s="59"/>
      <c r="G537" s="59"/>
      <c r="H537" s="59"/>
      <c r="I537" s="59"/>
      <c r="J537" s="59"/>
      <c r="K537" s="59"/>
      <c r="L537" s="59"/>
      <c r="M537" s="59"/>
      <c r="N537" s="59"/>
      <c r="O537" s="59"/>
      <c r="P537" s="59"/>
      <c r="Q537" s="59"/>
      <c r="R537" s="59"/>
      <c r="S537" s="59"/>
      <c r="T537" s="59"/>
      <c r="U537" s="59"/>
      <c r="V537" s="59"/>
    </row>
    <row r="538" spans="1:22">
      <c r="A538" s="59"/>
      <c r="B538" s="59"/>
      <c r="C538" s="59"/>
      <c r="D538" s="59"/>
      <c r="E538" s="59"/>
      <c r="F538" s="59"/>
      <c r="G538" s="59"/>
      <c r="H538" s="59"/>
      <c r="I538" s="59"/>
      <c r="J538" s="59"/>
      <c r="K538" s="59"/>
      <c r="L538" s="59"/>
      <c r="M538" s="59"/>
      <c r="N538" s="59"/>
      <c r="O538" s="59"/>
      <c r="P538" s="59"/>
      <c r="Q538" s="59"/>
      <c r="R538" s="59"/>
      <c r="S538" s="59"/>
      <c r="T538" s="59"/>
      <c r="U538" s="59"/>
      <c r="V538" s="59"/>
    </row>
    <row r="539" spans="1:22">
      <c r="A539" s="59"/>
      <c r="B539" s="59"/>
      <c r="C539" s="59"/>
      <c r="D539" s="59"/>
      <c r="E539" s="59"/>
      <c r="F539" s="59"/>
      <c r="G539" s="59"/>
      <c r="H539" s="59"/>
      <c r="I539" s="59"/>
      <c r="J539" s="59"/>
      <c r="K539" s="59"/>
      <c r="L539" s="59"/>
      <c r="M539" s="59"/>
      <c r="N539" s="59"/>
      <c r="O539" s="59"/>
      <c r="P539" s="59"/>
      <c r="Q539" s="59"/>
      <c r="R539" s="59"/>
      <c r="S539" s="59"/>
      <c r="T539" s="59"/>
      <c r="U539" s="59"/>
      <c r="V539" s="59"/>
    </row>
    <row r="540" spans="1:22">
      <c r="A540" s="59"/>
      <c r="B540" s="59"/>
      <c r="C540" s="59"/>
      <c r="D540" s="59"/>
      <c r="E540" s="59"/>
      <c r="F540" s="59"/>
      <c r="G540" s="59"/>
      <c r="H540" s="59"/>
      <c r="I540" s="59"/>
      <c r="J540" s="59"/>
      <c r="K540" s="59"/>
      <c r="L540" s="59"/>
      <c r="M540" s="59"/>
      <c r="N540" s="59"/>
      <c r="O540" s="59"/>
      <c r="P540" s="59"/>
      <c r="Q540" s="59"/>
      <c r="R540" s="59"/>
      <c r="S540" s="59"/>
      <c r="T540" s="59"/>
      <c r="U540" s="59"/>
      <c r="V540" s="59"/>
    </row>
    <row r="541" spans="1:22">
      <c r="A541" s="59"/>
      <c r="B541" s="59"/>
      <c r="C541" s="59"/>
      <c r="D541" s="59"/>
      <c r="E541" s="59"/>
      <c r="F541" s="59"/>
      <c r="G541" s="59"/>
      <c r="H541" s="59"/>
      <c r="I541" s="59"/>
      <c r="J541" s="59"/>
      <c r="K541" s="59"/>
      <c r="L541" s="59"/>
      <c r="M541" s="59"/>
      <c r="N541" s="59"/>
      <c r="O541" s="59"/>
      <c r="P541" s="59"/>
      <c r="Q541" s="59"/>
      <c r="R541" s="59"/>
      <c r="S541" s="59"/>
      <c r="T541" s="59"/>
      <c r="U541" s="59"/>
      <c r="V541" s="59"/>
    </row>
    <row r="542" spans="1:22">
      <c r="A542" s="59"/>
      <c r="B542" s="59"/>
      <c r="C542" s="59"/>
      <c r="D542" s="59"/>
      <c r="E542" s="59"/>
      <c r="F542" s="59"/>
      <c r="G542" s="59"/>
      <c r="H542" s="59"/>
      <c r="I542" s="59"/>
      <c r="J542" s="59"/>
      <c r="K542" s="59"/>
      <c r="L542" s="59"/>
      <c r="M542" s="59"/>
      <c r="N542" s="59"/>
      <c r="O542" s="59"/>
      <c r="P542" s="59"/>
      <c r="Q542" s="59"/>
      <c r="R542" s="59"/>
      <c r="S542" s="59"/>
      <c r="T542" s="59"/>
      <c r="U542" s="59"/>
      <c r="V542" s="59"/>
    </row>
    <row r="543" spans="1:22">
      <c r="A543" s="59"/>
      <c r="B543" s="59"/>
      <c r="C543" s="59"/>
      <c r="D543" s="59"/>
      <c r="E543" s="59"/>
      <c r="F543" s="59"/>
      <c r="G543" s="59"/>
      <c r="H543" s="59"/>
      <c r="I543" s="59"/>
      <c r="J543" s="59"/>
      <c r="K543" s="59"/>
      <c r="L543" s="59"/>
      <c r="M543" s="59"/>
      <c r="N543" s="59"/>
      <c r="O543" s="59"/>
      <c r="P543" s="59"/>
      <c r="Q543" s="59"/>
      <c r="R543" s="59"/>
      <c r="S543" s="59"/>
      <c r="T543" s="59"/>
      <c r="U543" s="59"/>
      <c r="V543" s="59"/>
    </row>
    <row r="544" spans="1:22">
      <c r="A544" s="59"/>
      <c r="B544" s="59"/>
      <c r="C544" s="59"/>
      <c r="D544" s="59"/>
      <c r="E544" s="59"/>
      <c r="F544" s="59"/>
      <c r="G544" s="59"/>
      <c r="H544" s="59"/>
      <c r="I544" s="59"/>
      <c r="J544" s="59"/>
      <c r="K544" s="59"/>
      <c r="L544" s="59"/>
      <c r="M544" s="59"/>
      <c r="N544" s="59"/>
      <c r="O544" s="59"/>
      <c r="P544" s="59"/>
      <c r="Q544" s="59"/>
      <c r="R544" s="59"/>
      <c r="S544" s="59"/>
      <c r="T544" s="59"/>
      <c r="U544" s="59"/>
      <c r="V544" s="59"/>
    </row>
    <row r="545" spans="1:22">
      <c r="A545" s="59"/>
      <c r="B545" s="59"/>
      <c r="C545" s="59"/>
      <c r="D545" s="59"/>
      <c r="E545" s="59"/>
      <c r="F545" s="59"/>
      <c r="G545" s="59"/>
      <c r="H545" s="59"/>
      <c r="I545" s="59"/>
      <c r="J545" s="59"/>
      <c r="K545" s="59"/>
      <c r="L545" s="59"/>
      <c r="M545" s="59"/>
      <c r="N545" s="59"/>
      <c r="O545" s="59"/>
      <c r="P545" s="59"/>
      <c r="Q545" s="59"/>
      <c r="R545" s="59"/>
      <c r="S545" s="59"/>
      <c r="T545" s="59"/>
      <c r="U545" s="59"/>
      <c r="V545" s="59"/>
    </row>
    <row r="546" spans="1:22">
      <c r="A546" s="59"/>
      <c r="B546" s="59"/>
      <c r="C546" s="59"/>
      <c r="D546" s="59"/>
      <c r="E546" s="59"/>
      <c r="F546" s="59"/>
      <c r="G546" s="59"/>
      <c r="H546" s="59"/>
      <c r="I546" s="59"/>
      <c r="J546" s="59"/>
      <c r="K546" s="59"/>
      <c r="L546" s="59"/>
      <c r="M546" s="59"/>
      <c r="N546" s="59"/>
      <c r="O546" s="59"/>
      <c r="P546" s="59"/>
      <c r="Q546" s="59"/>
      <c r="R546" s="59"/>
      <c r="S546" s="59"/>
      <c r="T546" s="59"/>
      <c r="U546" s="59"/>
      <c r="V546" s="59"/>
    </row>
    <row r="547" spans="1:22">
      <c r="A547" s="59"/>
      <c r="B547" s="59"/>
      <c r="C547" s="59"/>
      <c r="D547" s="59"/>
      <c r="E547" s="59"/>
      <c r="F547" s="59"/>
      <c r="G547" s="59"/>
      <c r="H547" s="59"/>
      <c r="I547" s="59"/>
      <c r="J547" s="59"/>
      <c r="K547" s="59"/>
      <c r="L547" s="59"/>
      <c r="M547" s="59"/>
      <c r="N547" s="59"/>
      <c r="O547" s="59"/>
      <c r="P547" s="59"/>
      <c r="Q547" s="59"/>
      <c r="R547" s="59"/>
      <c r="S547" s="59"/>
      <c r="T547" s="59"/>
      <c r="U547" s="59"/>
      <c r="V547" s="59"/>
    </row>
    <row r="548" spans="1:22">
      <c r="A548" s="59"/>
      <c r="B548" s="59"/>
      <c r="C548" s="59"/>
      <c r="D548" s="59"/>
      <c r="E548" s="59"/>
      <c r="F548" s="59"/>
      <c r="G548" s="59"/>
      <c r="H548" s="59"/>
      <c r="I548" s="59"/>
      <c r="J548" s="59"/>
      <c r="K548" s="59"/>
      <c r="L548" s="59"/>
      <c r="M548" s="59"/>
      <c r="N548" s="59"/>
      <c r="O548" s="59"/>
      <c r="P548" s="59"/>
      <c r="Q548" s="59"/>
      <c r="R548" s="59"/>
      <c r="S548" s="59"/>
      <c r="T548" s="59"/>
      <c r="U548" s="59"/>
      <c r="V548" s="59"/>
    </row>
    <row r="549" spans="1:22">
      <c r="A549" s="59"/>
      <c r="B549" s="59"/>
      <c r="C549" s="59"/>
      <c r="D549" s="59"/>
      <c r="E549" s="59"/>
      <c r="F549" s="59"/>
      <c r="G549" s="59"/>
      <c r="H549" s="59"/>
      <c r="I549" s="59"/>
      <c r="J549" s="59"/>
      <c r="K549" s="59"/>
      <c r="L549" s="59"/>
      <c r="M549" s="59"/>
      <c r="N549" s="59"/>
      <c r="O549" s="59"/>
      <c r="P549" s="59"/>
      <c r="Q549" s="59"/>
      <c r="R549" s="59"/>
      <c r="S549" s="59"/>
      <c r="T549" s="59"/>
      <c r="U549" s="59"/>
      <c r="V549" s="59"/>
    </row>
    <row r="550" spans="1:22">
      <c r="A550" s="59"/>
      <c r="B550" s="59"/>
      <c r="C550" s="59"/>
      <c r="D550" s="59"/>
      <c r="E550" s="59"/>
      <c r="F550" s="59"/>
      <c r="G550" s="59"/>
      <c r="H550" s="59"/>
      <c r="I550" s="59"/>
      <c r="J550" s="59"/>
      <c r="K550" s="59"/>
      <c r="L550" s="59"/>
      <c r="M550" s="59"/>
      <c r="N550" s="59"/>
      <c r="O550" s="59"/>
      <c r="P550" s="59"/>
      <c r="Q550" s="59"/>
      <c r="R550" s="59"/>
      <c r="S550" s="59"/>
      <c r="T550" s="59"/>
      <c r="U550" s="59"/>
      <c r="V550" s="59"/>
    </row>
    <row r="551" spans="1:22">
      <c r="A551" s="59"/>
      <c r="B551" s="59"/>
      <c r="C551" s="59"/>
      <c r="D551" s="59"/>
      <c r="E551" s="59"/>
      <c r="F551" s="59"/>
      <c r="G551" s="59"/>
      <c r="H551" s="59"/>
      <c r="I551" s="59"/>
      <c r="J551" s="59"/>
      <c r="K551" s="59"/>
      <c r="L551" s="59"/>
      <c r="M551" s="59"/>
      <c r="N551" s="59"/>
      <c r="O551" s="59"/>
      <c r="P551" s="59"/>
      <c r="Q551" s="59"/>
      <c r="R551" s="59"/>
      <c r="S551" s="59"/>
      <c r="T551" s="59"/>
      <c r="U551" s="59"/>
      <c r="V551" s="59"/>
    </row>
    <row r="552" spans="1:22">
      <c r="A552" s="59"/>
      <c r="B552" s="59"/>
      <c r="C552" s="59"/>
      <c r="D552" s="59"/>
      <c r="E552" s="59"/>
      <c r="F552" s="59"/>
      <c r="G552" s="59"/>
      <c r="H552" s="59"/>
      <c r="I552" s="59"/>
      <c r="J552" s="59"/>
      <c r="K552" s="59"/>
      <c r="L552" s="59"/>
      <c r="M552" s="59"/>
      <c r="N552" s="59"/>
      <c r="O552" s="59"/>
      <c r="P552" s="59"/>
      <c r="Q552" s="59"/>
      <c r="R552" s="59"/>
      <c r="S552" s="59"/>
      <c r="T552" s="59"/>
      <c r="U552" s="59"/>
      <c r="V552" s="59"/>
    </row>
    <row r="553" spans="1:22">
      <c r="A553" s="59"/>
      <c r="B553" s="59"/>
      <c r="C553" s="59"/>
      <c r="D553" s="59"/>
      <c r="E553" s="59"/>
      <c r="F553" s="59"/>
      <c r="G553" s="59"/>
      <c r="H553" s="59"/>
      <c r="I553" s="59"/>
      <c r="J553" s="59"/>
      <c r="K553" s="59"/>
      <c r="L553" s="59"/>
      <c r="M553" s="59"/>
      <c r="N553" s="59"/>
      <c r="O553" s="59"/>
      <c r="P553" s="59"/>
      <c r="Q553" s="59"/>
      <c r="R553" s="59"/>
      <c r="S553" s="59"/>
      <c r="T553" s="59"/>
      <c r="U553" s="59"/>
      <c r="V553" s="59"/>
    </row>
    <row r="554" spans="1:22">
      <c r="A554" s="59"/>
      <c r="B554" s="59"/>
      <c r="C554" s="59"/>
      <c r="D554" s="59"/>
      <c r="E554" s="59"/>
      <c r="F554" s="59"/>
      <c r="G554" s="59"/>
      <c r="H554" s="59"/>
      <c r="I554" s="59"/>
      <c r="J554" s="59"/>
      <c r="K554" s="59"/>
      <c r="L554" s="59"/>
      <c r="M554" s="59"/>
      <c r="N554" s="59"/>
      <c r="O554" s="59"/>
      <c r="P554" s="59"/>
      <c r="Q554" s="59"/>
      <c r="R554" s="59"/>
      <c r="S554" s="59"/>
      <c r="T554" s="59"/>
      <c r="U554" s="59"/>
      <c r="V554" s="59"/>
    </row>
    <row r="555" spans="1:22">
      <c r="A555" s="59"/>
      <c r="B555" s="59"/>
      <c r="C555" s="59"/>
      <c r="D555" s="59"/>
      <c r="E555" s="59"/>
      <c r="F555" s="59"/>
      <c r="G555" s="59"/>
      <c r="H555" s="59"/>
      <c r="I555" s="59"/>
      <c r="J555" s="59"/>
      <c r="K555" s="59"/>
      <c r="L555" s="59"/>
      <c r="M555" s="59"/>
      <c r="N555" s="59"/>
      <c r="O555" s="59"/>
      <c r="P555" s="59"/>
      <c r="Q555" s="59"/>
      <c r="R555" s="59"/>
      <c r="S555" s="59"/>
      <c r="T555" s="59"/>
      <c r="U555" s="59"/>
      <c r="V555" s="59"/>
    </row>
    <row r="556" spans="1:22">
      <c r="A556" s="59"/>
      <c r="B556" s="59"/>
      <c r="C556" s="59"/>
      <c r="D556" s="59"/>
      <c r="E556" s="59"/>
      <c r="F556" s="59"/>
      <c r="G556" s="59"/>
      <c r="H556" s="59"/>
      <c r="I556" s="59"/>
      <c r="J556" s="59"/>
      <c r="K556" s="59"/>
      <c r="L556" s="59"/>
      <c r="M556" s="59"/>
      <c r="N556" s="59"/>
      <c r="O556" s="59"/>
      <c r="P556" s="59"/>
      <c r="Q556" s="59"/>
      <c r="R556" s="59"/>
      <c r="S556" s="59"/>
      <c r="T556" s="59"/>
      <c r="U556" s="59"/>
      <c r="V556" s="59"/>
    </row>
    <row r="557" spans="1:22">
      <c r="A557" s="59"/>
      <c r="B557" s="59"/>
      <c r="C557" s="59"/>
      <c r="D557" s="59"/>
      <c r="E557" s="59"/>
      <c r="F557" s="59"/>
      <c r="G557" s="59"/>
      <c r="H557" s="59"/>
      <c r="I557" s="59"/>
      <c r="J557" s="59"/>
      <c r="K557" s="59"/>
      <c r="L557" s="59"/>
      <c r="M557" s="59"/>
      <c r="N557" s="59"/>
      <c r="O557" s="59"/>
      <c r="P557" s="59"/>
      <c r="Q557" s="59"/>
      <c r="R557" s="59"/>
      <c r="S557" s="59"/>
      <c r="T557" s="59"/>
      <c r="U557" s="59"/>
      <c r="V557" s="59"/>
    </row>
    <row r="558" spans="1:22">
      <c r="A558" s="59"/>
      <c r="B558" s="59"/>
      <c r="C558" s="59"/>
      <c r="D558" s="59"/>
      <c r="E558" s="59"/>
      <c r="F558" s="59"/>
      <c r="G558" s="59"/>
      <c r="H558" s="59"/>
      <c r="I558" s="59"/>
      <c r="J558" s="59"/>
      <c r="K558" s="59"/>
      <c r="L558" s="59"/>
      <c r="M558" s="59"/>
      <c r="N558" s="59"/>
      <c r="O558" s="59"/>
      <c r="P558" s="59"/>
      <c r="Q558" s="59"/>
      <c r="R558" s="59"/>
      <c r="S558" s="59"/>
      <c r="T558" s="59"/>
      <c r="U558" s="59"/>
      <c r="V558" s="59"/>
    </row>
    <row r="559" spans="1:22">
      <c r="A559" s="59"/>
      <c r="B559" s="59"/>
      <c r="C559" s="59"/>
      <c r="D559" s="59"/>
      <c r="E559" s="59"/>
      <c r="F559" s="59"/>
      <c r="G559" s="59"/>
      <c r="H559" s="59"/>
      <c r="I559" s="59"/>
      <c r="J559" s="59"/>
      <c r="K559" s="59"/>
      <c r="L559" s="59"/>
      <c r="M559" s="59"/>
      <c r="N559" s="59"/>
      <c r="O559" s="59"/>
      <c r="P559" s="59"/>
      <c r="Q559" s="59"/>
      <c r="R559" s="59"/>
      <c r="S559" s="59"/>
      <c r="T559" s="59"/>
      <c r="U559" s="59"/>
      <c r="V559" s="59"/>
    </row>
    <row r="560" spans="1:22">
      <c r="A560" s="59"/>
      <c r="B560" s="59"/>
      <c r="C560" s="59"/>
      <c r="D560" s="59"/>
      <c r="E560" s="59"/>
      <c r="F560" s="59"/>
      <c r="G560" s="59"/>
      <c r="H560" s="59"/>
      <c r="I560" s="59"/>
      <c r="J560" s="59"/>
      <c r="K560" s="59"/>
      <c r="L560" s="59"/>
      <c r="M560" s="59"/>
      <c r="N560" s="59"/>
      <c r="O560" s="59"/>
      <c r="P560" s="59"/>
      <c r="Q560" s="59"/>
      <c r="R560" s="59"/>
      <c r="S560" s="59"/>
      <c r="T560" s="59"/>
      <c r="U560" s="59"/>
      <c r="V560" s="59"/>
    </row>
    <row r="561" spans="1:22">
      <c r="A561" s="59"/>
      <c r="B561" s="59"/>
      <c r="C561" s="59"/>
      <c r="D561" s="59"/>
      <c r="E561" s="59"/>
      <c r="F561" s="59"/>
      <c r="G561" s="59"/>
      <c r="H561" s="59"/>
      <c r="I561" s="59"/>
      <c r="J561" s="59"/>
      <c r="K561" s="59"/>
      <c r="L561" s="59"/>
      <c r="M561" s="59"/>
      <c r="N561" s="59"/>
      <c r="O561" s="59"/>
      <c r="P561" s="59"/>
      <c r="Q561" s="59"/>
      <c r="R561" s="59"/>
      <c r="S561" s="59"/>
      <c r="T561" s="59"/>
      <c r="U561" s="59"/>
      <c r="V561" s="59"/>
    </row>
    <row r="562" spans="1:22">
      <c r="A562" s="59"/>
      <c r="B562" s="59"/>
      <c r="C562" s="59"/>
      <c r="D562" s="59"/>
      <c r="E562" s="59"/>
      <c r="F562" s="59"/>
      <c r="G562" s="59"/>
      <c r="H562" s="59"/>
      <c r="I562" s="59"/>
      <c r="J562" s="59"/>
      <c r="K562" s="59"/>
      <c r="L562" s="59"/>
      <c r="M562" s="59"/>
      <c r="N562" s="59"/>
      <c r="O562" s="59"/>
      <c r="P562" s="59"/>
      <c r="Q562" s="59"/>
      <c r="R562" s="59"/>
      <c r="S562" s="59"/>
      <c r="T562" s="59"/>
      <c r="U562" s="59"/>
      <c r="V562" s="59"/>
    </row>
    <row r="563" spans="1:22">
      <c r="A563" s="59"/>
      <c r="B563" s="59"/>
      <c r="C563" s="59"/>
      <c r="D563" s="59"/>
      <c r="E563" s="59"/>
      <c r="F563" s="59"/>
      <c r="G563" s="59"/>
      <c r="H563" s="59"/>
      <c r="I563" s="59"/>
      <c r="J563" s="59"/>
      <c r="K563" s="59"/>
      <c r="L563" s="59"/>
      <c r="M563" s="59"/>
      <c r="N563" s="59"/>
      <c r="O563" s="59"/>
      <c r="P563" s="59"/>
      <c r="Q563" s="59"/>
      <c r="R563" s="59"/>
      <c r="S563" s="59"/>
      <c r="T563" s="59"/>
      <c r="U563" s="59"/>
      <c r="V563" s="59"/>
    </row>
    <row r="564" spans="1:22">
      <c r="A564" s="59"/>
      <c r="B564" s="59"/>
      <c r="C564" s="59"/>
      <c r="D564" s="59"/>
      <c r="E564" s="59"/>
      <c r="F564" s="59"/>
      <c r="G564" s="59"/>
      <c r="H564" s="59"/>
      <c r="I564" s="59"/>
      <c r="J564" s="59"/>
      <c r="K564" s="59"/>
      <c r="L564" s="59"/>
      <c r="M564" s="59"/>
      <c r="N564" s="59"/>
      <c r="O564" s="59"/>
      <c r="P564" s="59"/>
      <c r="Q564" s="59"/>
      <c r="R564" s="59"/>
      <c r="S564" s="59"/>
      <c r="T564" s="59"/>
      <c r="U564" s="59"/>
      <c r="V564" s="59"/>
    </row>
    <row r="565" spans="1:22">
      <c r="A565" s="59"/>
      <c r="B565" s="59"/>
      <c r="C565" s="59"/>
      <c r="D565" s="59"/>
      <c r="E565" s="59"/>
      <c r="F565" s="59"/>
      <c r="G565" s="59"/>
      <c r="H565" s="59"/>
      <c r="I565" s="59"/>
      <c r="J565" s="59"/>
      <c r="K565" s="59"/>
      <c r="L565" s="59"/>
      <c r="M565" s="59"/>
      <c r="N565" s="59"/>
      <c r="O565" s="59"/>
      <c r="P565" s="59"/>
      <c r="Q565" s="59"/>
      <c r="R565" s="59"/>
      <c r="S565" s="59"/>
      <c r="T565" s="59"/>
      <c r="U565" s="59"/>
      <c r="V565" s="59"/>
    </row>
    <row r="566" spans="1:22">
      <c r="A566" s="59"/>
      <c r="B566" s="59"/>
      <c r="C566" s="59"/>
      <c r="D566" s="59"/>
      <c r="E566" s="59"/>
      <c r="F566" s="59"/>
      <c r="G566" s="59"/>
      <c r="H566" s="59"/>
      <c r="I566" s="59"/>
      <c r="J566" s="59"/>
      <c r="K566" s="59"/>
      <c r="L566" s="59"/>
      <c r="M566" s="59"/>
      <c r="N566" s="59"/>
      <c r="O566" s="59"/>
      <c r="P566" s="59"/>
      <c r="Q566" s="59"/>
      <c r="R566" s="59"/>
      <c r="S566" s="59"/>
      <c r="T566" s="59"/>
      <c r="U566" s="59"/>
      <c r="V566" s="59"/>
    </row>
    <row r="567" spans="1:22">
      <c r="A567" s="59"/>
      <c r="B567" s="59"/>
      <c r="C567" s="59"/>
      <c r="D567" s="59"/>
      <c r="E567" s="59"/>
      <c r="F567" s="59"/>
      <c r="G567" s="59"/>
      <c r="H567" s="59"/>
      <c r="I567" s="59"/>
      <c r="J567" s="59"/>
      <c r="K567" s="59"/>
      <c r="L567" s="59"/>
      <c r="M567" s="59"/>
      <c r="N567" s="59"/>
      <c r="O567" s="59"/>
      <c r="P567" s="59"/>
      <c r="Q567" s="59"/>
      <c r="R567" s="59"/>
      <c r="S567" s="59"/>
      <c r="T567" s="59"/>
      <c r="U567" s="59"/>
      <c r="V567" s="59"/>
    </row>
    <row r="568" spans="1:22">
      <c r="A568" s="59"/>
      <c r="B568" s="59"/>
      <c r="C568" s="59"/>
      <c r="D568" s="59"/>
      <c r="E568" s="59"/>
      <c r="F568" s="59"/>
      <c r="G568" s="59"/>
      <c r="H568" s="59"/>
      <c r="I568" s="59"/>
      <c r="J568" s="59"/>
      <c r="K568" s="59"/>
      <c r="L568" s="59"/>
      <c r="M568" s="59"/>
      <c r="N568" s="59"/>
      <c r="O568" s="59"/>
      <c r="P568" s="59"/>
      <c r="Q568" s="59"/>
      <c r="R568" s="59"/>
      <c r="S568" s="59"/>
      <c r="T568" s="59"/>
      <c r="U568" s="59"/>
      <c r="V568" s="59"/>
    </row>
    <row r="569" spans="1:22">
      <c r="A569" s="59"/>
      <c r="B569" s="59"/>
      <c r="C569" s="59"/>
      <c r="D569" s="59"/>
      <c r="E569" s="59"/>
      <c r="F569" s="59"/>
      <c r="G569" s="59"/>
      <c r="H569" s="59"/>
      <c r="I569" s="59"/>
      <c r="J569" s="59"/>
      <c r="K569" s="59"/>
      <c r="L569" s="59"/>
      <c r="M569" s="59"/>
      <c r="N569" s="59"/>
      <c r="O569" s="59"/>
      <c r="P569" s="59"/>
      <c r="Q569" s="59"/>
      <c r="R569" s="59"/>
      <c r="S569" s="59"/>
      <c r="T569" s="59"/>
      <c r="U569" s="59"/>
      <c r="V569" s="59"/>
    </row>
    <row r="570" spans="1:22">
      <c r="A570" s="59"/>
      <c r="B570" s="59"/>
      <c r="C570" s="59"/>
      <c r="D570" s="59"/>
      <c r="E570" s="59"/>
      <c r="F570" s="59"/>
      <c r="G570" s="59"/>
      <c r="H570" s="59"/>
      <c r="I570" s="59"/>
      <c r="J570" s="59"/>
      <c r="K570" s="59"/>
      <c r="L570" s="59"/>
      <c r="M570" s="59"/>
      <c r="N570" s="59"/>
      <c r="O570" s="59"/>
      <c r="P570" s="59"/>
      <c r="Q570" s="59"/>
      <c r="R570" s="59"/>
      <c r="S570" s="59"/>
      <c r="T570" s="59"/>
      <c r="U570" s="59"/>
      <c r="V570" s="59"/>
    </row>
    <row r="571" spans="1:22">
      <c r="A571" s="59"/>
      <c r="B571" s="59"/>
      <c r="C571" s="59"/>
      <c r="D571" s="59"/>
      <c r="E571" s="59"/>
      <c r="F571" s="59"/>
      <c r="G571" s="59"/>
      <c r="H571" s="59"/>
      <c r="I571" s="59"/>
      <c r="J571" s="59"/>
      <c r="K571" s="59"/>
      <c r="L571" s="59"/>
      <c r="M571" s="59"/>
      <c r="N571" s="59"/>
      <c r="O571" s="59"/>
      <c r="P571" s="59"/>
      <c r="Q571" s="59"/>
      <c r="R571" s="59"/>
      <c r="S571" s="59"/>
      <c r="T571" s="59"/>
      <c r="U571" s="59"/>
      <c r="V571" s="59"/>
    </row>
    <row r="572" spans="1:22">
      <c r="A572" s="59"/>
      <c r="B572" s="59"/>
      <c r="C572" s="59"/>
      <c r="D572" s="59"/>
      <c r="E572" s="59"/>
      <c r="F572" s="59"/>
      <c r="G572" s="59"/>
      <c r="H572" s="59"/>
      <c r="I572" s="59"/>
      <c r="J572" s="59"/>
      <c r="K572" s="59"/>
      <c r="L572" s="59"/>
      <c r="M572" s="59"/>
      <c r="N572" s="59"/>
      <c r="O572" s="59"/>
      <c r="P572" s="59"/>
      <c r="Q572" s="59"/>
      <c r="R572" s="59"/>
      <c r="S572" s="59"/>
      <c r="T572" s="59"/>
      <c r="U572" s="59"/>
      <c r="V572" s="59"/>
    </row>
    <row r="573" spans="1:22">
      <c r="A573" s="59"/>
      <c r="B573" s="59"/>
      <c r="C573" s="59"/>
      <c r="D573" s="59"/>
      <c r="E573" s="59"/>
      <c r="F573" s="59"/>
      <c r="G573" s="59"/>
      <c r="H573" s="59"/>
      <c r="I573" s="59"/>
      <c r="J573" s="59"/>
      <c r="K573" s="59"/>
      <c r="L573" s="59"/>
      <c r="M573" s="59"/>
      <c r="N573" s="59"/>
      <c r="O573" s="59"/>
      <c r="P573" s="59"/>
      <c r="Q573" s="59"/>
      <c r="R573" s="59"/>
      <c r="S573" s="59"/>
      <c r="T573" s="59"/>
      <c r="U573" s="59"/>
      <c r="V573" s="59"/>
    </row>
    <row r="574" spans="1:22">
      <c r="A574" s="59"/>
      <c r="B574" s="59"/>
      <c r="C574" s="59"/>
      <c r="D574" s="59"/>
      <c r="E574" s="59"/>
      <c r="F574" s="59"/>
      <c r="G574" s="59"/>
      <c r="H574" s="59"/>
      <c r="I574" s="59"/>
      <c r="J574" s="59"/>
      <c r="K574" s="59"/>
      <c r="L574" s="59"/>
      <c r="M574" s="59"/>
      <c r="N574" s="59"/>
      <c r="O574" s="59"/>
      <c r="P574" s="59"/>
      <c r="Q574" s="59"/>
      <c r="R574" s="59"/>
      <c r="S574" s="59"/>
      <c r="T574" s="59"/>
      <c r="U574" s="59"/>
      <c r="V574" s="59"/>
    </row>
    <row r="575" spans="1:22">
      <c r="A575" s="59"/>
      <c r="B575" s="59"/>
      <c r="C575" s="59"/>
      <c r="D575" s="59"/>
      <c r="E575" s="59"/>
      <c r="F575" s="59"/>
      <c r="G575" s="59"/>
      <c r="H575" s="59"/>
      <c r="I575" s="59"/>
      <c r="J575" s="59"/>
      <c r="K575" s="59"/>
      <c r="L575" s="59"/>
      <c r="M575" s="59"/>
      <c r="N575" s="59"/>
      <c r="O575" s="59"/>
      <c r="P575" s="59"/>
      <c r="Q575" s="59"/>
      <c r="R575" s="59"/>
      <c r="S575" s="59"/>
      <c r="T575" s="59"/>
      <c r="U575" s="59"/>
      <c r="V575" s="59"/>
    </row>
    <row r="576" spans="1:22">
      <c r="A576" s="59"/>
      <c r="B576" s="59"/>
      <c r="C576" s="59"/>
      <c r="D576" s="59"/>
      <c r="E576" s="59"/>
      <c r="F576" s="59"/>
      <c r="G576" s="59"/>
      <c r="H576" s="59"/>
      <c r="I576" s="59"/>
      <c r="J576" s="59"/>
      <c r="K576" s="59"/>
      <c r="L576" s="59"/>
      <c r="M576" s="59"/>
      <c r="N576" s="59"/>
      <c r="O576" s="59"/>
      <c r="P576" s="59"/>
      <c r="Q576" s="59"/>
      <c r="R576" s="59"/>
      <c r="S576" s="59"/>
      <c r="T576" s="59"/>
      <c r="U576" s="59"/>
      <c r="V576" s="59"/>
    </row>
    <row r="577" spans="1:22">
      <c r="A577" s="59"/>
      <c r="B577" s="59"/>
      <c r="C577" s="59"/>
      <c r="D577" s="59"/>
      <c r="E577" s="59"/>
      <c r="F577" s="59"/>
      <c r="G577" s="59"/>
      <c r="H577" s="59"/>
      <c r="I577" s="59"/>
      <c r="J577" s="59"/>
      <c r="K577" s="59"/>
      <c r="L577" s="59"/>
      <c r="M577" s="59"/>
      <c r="N577" s="59"/>
      <c r="O577" s="59"/>
      <c r="P577" s="59"/>
      <c r="Q577" s="59"/>
      <c r="R577" s="59"/>
      <c r="S577" s="59"/>
      <c r="T577" s="59"/>
      <c r="U577" s="59"/>
      <c r="V577" s="59"/>
    </row>
    <row r="578" spans="1:22">
      <c r="A578" s="59"/>
      <c r="B578" s="59"/>
      <c r="C578" s="59"/>
      <c r="D578" s="59"/>
      <c r="E578" s="59"/>
      <c r="F578" s="59"/>
      <c r="G578" s="59"/>
      <c r="H578" s="59"/>
      <c r="I578" s="59"/>
      <c r="J578" s="59"/>
      <c r="K578" s="59"/>
      <c r="L578" s="59"/>
      <c r="M578" s="59"/>
      <c r="N578" s="59"/>
      <c r="O578" s="59"/>
      <c r="P578" s="59"/>
      <c r="Q578" s="59"/>
      <c r="R578" s="59"/>
      <c r="S578" s="59"/>
      <c r="T578" s="59"/>
      <c r="U578" s="59"/>
      <c r="V578" s="59"/>
    </row>
    <row r="579" spans="1:22">
      <c r="A579" s="59"/>
      <c r="B579" s="59"/>
      <c r="C579" s="59"/>
      <c r="D579" s="59"/>
      <c r="E579" s="59"/>
      <c r="F579" s="59"/>
      <c r="G579" s="59"/>
      <c r="H579" s="59"/>
      <c r="I579" s="59"/>
      <c r="J579" s="59"/>
      <c r="K579" s="59"/>
      <c r="L579" s="59"/>
      <c r="M579" s="59"/>
      <c r="N579" s="59"/>
      <c r="O579" s="59"/>
      <c r="P579" s="59"/>
      <c r="Q579" s="59"/>
      <c r="R579" s="59"/>
      <c r="S579" s="59"/>
      <c r="T579" s="59"/>
      <c r="U579" s="59"/>
      <c r="V579" s="59"/>
    </row>
    <row r="580" spans="1:22">
      <c r="A580" s="59"/>
      <c r="B580" s="59"/>
      <c r="C580" s="59"/>
      <c r="D580" s="59"/>
      <c r="E580" s="59"/>
      <c r="F580" s="59"/>
      <c r="G580" s="59"/>
      <c r="H580" s="59"/>
      <c r="I580" s="59"/>
      <c r="J580" s="59"/>
      <c r="K580" s="59"/>
      <c r="L580" s="59"/>
      <c r="M580" s="59"/>
      <c r="N580" s="59"/>
      <c r="O580" s="59"/>
      <c r="P580" s="59"/>
      <c r="Q580" s="59"/>
      <c r="R580" s="59"/>
      <c r="S580" s="59"/>
      <c r="T580" s="59"/>
      <c r="U580" s="59"/>
      <c r="V580" s="59"/>
    </row>
    <row r="581" spans="1:22">
      <c r="A581" s="59"/>
      <c r="B581" s="59"/>
      <c r="C581" s="59"/>
      <c r="D581" s="59"/>
      <c r="E581" s="59"/>
      <c r="F581" s="59"/>
      <c r="G581" s="59"/>
      <c r="H581" s="59"/>
      <c r="I581" s="59"/>
      <c r="J581" s="59"/>
      <c r="K581" s="59"/>
      <c r="L581" s="59"/>
      <c r="M581" s="59"/>
      <c r="N581" s="59"/>
      <c r="O581" s="59"/>
      <c r="P581" s="59"/>
      <c r="Q581" s="59"/>
      <c r="R581" s="59"/>
      <c r="S581" s="59"/>
      <c r="T581" s="59"/>
      <c r="U581" s="59"/>
      <c r="V581" s="59"/>
    </row>
    <row r="582" spans="1:22">
      <c r="A582" s="59"/>
      <c r="B582" s="59"/>
      <c r="C582" s="59"/>
      <c r="D582" s="59"/>
      <c r="E582" s="59"/>
      <c r="F582" s="59"/>
      <c r="G582" s="59"/>
      <c r="H582" s="59"/>
      <c r="I582" s="59"/>
      <c r="J582" s="59"/>
      <c r="K582" s="59"/>
      <c r="L582" s="59"/>
      <c r="M582" s="59"/>
      <c r="N582" s="59"/>
      <c r="O582" s="59"/>
      <c r="P582" s="59"/>
      <c r="Q582" s="59"/>
      <c r="R582" s="59"/>
      <c r="S582" s="59"/>
      <c r="T582" s="59"/>
      <c r="U582" s="59"/>
      <c r="V582" s="59"/>
    </row>
    <row r="583" spans="1:22">
      <c r="A583" s="59"/>
      <c r="B583" s="59"/>
      <c r="C583" s="59"/>
      <c r="D583" s="59"/>
      <c r="E583" s="59"/>
      <c r="F583" s="59"/>
      <c r="G583" s="59"/>
      <c r="H583" s="59"/>
      <c r="I583" s="59"/>
      <c r="J583" s="59"/>
      <c r="K583" s="59"/>
      <c r="L583" s="59"/>
      <c r="M583" s="59"/>
      <c r="N583" s="59"/>
      <c r="O583" s="59"/>
      <c r="P583" s="59"/>
      <c r="Q583" s="59"/>
      <c r="R583" s="59"/>
      <c r="S583" s="59"/>
      <c r="T583" s="59"/>
      <c r="U583" s="59"/>
      <c r="V583" s="59"/>
    </row>
    <row r="584" spans="1:22">
      <c r="A584" s="59"/>
      <c r="B584" s="59"/>
      <c r="C584" s="59"/>
      <c r="D584" s="59"/>
      <c r="E584" s="59"/>
      <c r="F584" s="59"/>
      <c r="G584" s="59"/>
      <c r="H584" s="59"/>
      <c r="I584" s="59"/>
      <c r="J584" s="59"/>
      <c r="K584" s="59"/>
      <c r="L584" s="59"/>
      <c r="M584" s="59"/>
      <c r="N584" s="59"/>
      <c r="O584" s="59"/>
      <c r="P584" s="59"/>
      <c r="Q584" s="59"/>
      <c r="R584" s="59"/>
      <c r="S584" s="59"/>
      <c r="T584" s="59"/>
      <c r="U584" s="59"/>
      <c r="V584" s="59"/>
    </row>
    <row r="585" spans="1:22">
      <c r="A585" s="59"/>
      <c r="B585" s="59"/>
      <c r="C585" s="59"/>
      <c r="D585" s="59"/>
      <c r="E585" s="59"/>
      <c r="F585" s="59"/>
      <c r="G585" s="59"/>
      <c r="H585" s="59"/>
      <c r="I585" s="59"/>
      <c r="J585" s="59"/>
      <c r="K585" s="59"/>
      <c r="L585" s="59"/>
      <c r="M585" s="59"/>
      <c r="N585" s="59"/>
      <c r="O585" s="59"/>
      <c r="P585" s="59"/>
      <c r="Q585" s="59"/>
      <c r="R585" s="59"/>
      <c r="S585" s="59"/>
      <c r="T585" s="59"/>
      <c r="U585" s="59"/>
      <c r="V585" s="59"/>
    </row>
    <row r="586" spans="1:22">
      <c r="A586" s="59"/>
      <c r="B586" s="59"/>
      <c r="C586" s="59"/>
      <c r="D586" s="59"/>
      <c r="E586" s="59"/>
      <c r="F586" s="59"/>
      <c r="G586" s="59"/>
      <c r="H586" s="59"/>
      <c r="I586" s="59"/>
      <c r="J586" s="59"/>
      <c r="K586" s="59"/>
      <c r="L586" s="59"/>
      <c r="M586" s="59"/>
      <c r="N586" s="59"/>
      <c r="O586" s="59"/>
      <c r="P586" s="59"/>
      <c r="Q586" s="59"/>
      <c r="R586" s="59"/>
      <c r="S586" s="59"/>
      <c r="T586" s="59"/>
      <c r="U586" s="59"/>
      <c r="V586" s="59"/>
    </row>
    <row r="587" spans="1:22">
      <c r="A587" s="59"/>
      <c r="B587" s="59"/>
      <c r="C587" s="59"/>
      <c r="D587" s="59"/>
      <c r="E587" s="59"/>
      <c r="F587" s="59"/>
      <c r="G587" s="59"/>
      <c r="H587" s="59"/>
      <c r="I587" s="59"/>
      <c r="J587" s="59"/>
      <c r="K587" s="59"/>
      <c r="L587" s="59"/>
      <c r="M587" s="59"/>
      <c r="N587" s="59"/>
      <c r="O587" s="59"/>
      <c r="P587" s="59"/>
      <c r="Q587" s="59"/>
      <c r="R587" s="59"/>
      <c r="S587" s="59"/>
      <c r="T587" s="59"/>
      <c r="U587" s="59"/>
      <c r="V587" s="59"/>
    </row>
    <row r="588" spans="1:22">
      <c r="A588" s="59"/>
      <c r="B588" s="59"/>
      <c r="C588" s="59"/>
      <c r="D588" s="59"/>
      <c r="E588" s="59"/>
      <c r="F588" s="59"/>
      <c r="G588" s="59"/>
      <c r="H588" s="59"/>
      <c r="I588" s="59"/>
      <c r="J588" s="59"/>
      <c r="K588" s="59"/>
      <c r="L588" s="59"/>
      <c r="M588" s="59"/>
      <c r="N588" s="59"/>
      <c r="O588" s="59"/>
      <c r="P588" s="59"/>
      <c r="Q588" s="59"/>
      <c r="R588" s="59"/>
      <c r="S588" s="59"/>
      <c r="T588" s="59"/>
      <c r="U588" s="59"/>
      <c r="V588" s="59"/>
    </row>
    <row r="589" spans="1:22">
      <c r="A589" s="59"/>
      <c r="B589" s="59"/>
      <c r="C589" s="59"/>
      <c r="D589" s="59"/>
      <c r="E589" s="59"/>
      <c r="F589" s="59"/>
      <c r="G589" s="59"/>
      <c r="H589" s="59"/>
      <c r="I589" s="59"/>
      <c r="J589" s="59"/>
      <c r="K589" s="59"/>
      <c r="L589" s="59"/>
      <c r="M589" s="59"/>
      <c r="N589" s="59"/>
      <c r="O589" s="59"/>
      <c r="P589" s="59"/>
      <c r="Q589" s="59"/>
      <c r="R589" s="59"/>
      <c r="S589" s="59"/>
      <c r="T589" s="59"/>
      <c r="U589" s="59"/>
      <c r="V589" s="59"/>
    </row>
    <row r="590" spans="1:22">
      <c r="A590" s="59"/>
      <c r="B590" s="59"/>
      <c r="C590" s="59"/>
      <c r="D590" s="59"/>
      <c r="E590" s="59"/>
      <c r="F590" s="59"/>
      <c r="G590" s="59"/>
      <c r="H590" s="59"/>
      <c r="I590" s="59"/>
      <c r="J590" s="59"/>
      <c r="K590" s="59"/>
      <c r="L590" s="59"/>
      <c r="M590" s="59"/>
      <c r="N590" s="59"/>
      <c r="O590" s="59"/>
      <c r="P590" s="59"/>
      <c r="Q590" s="59"/>
      <c r="R590" s="59"/>
      <c r="S590" s="59"/>
      <c r="T590" s="59"/>
      <c r="U590" s="59"/>
      <c r="V590" s="59"/>
    </row>
    <row r="591" spans="1:22">
      <c r="A591" s="59"/>
      <c r="B591" s="59"/>
      <c r="C591" s="59"/>
      <c r="D591" s="59"/>
      <c r="E591" s="59"/>
      <c r="F591" s="59"/>
      <c r="G591" s="59"/>
      <c r="H591" s="59"/>
      <c r="I591" s="59"/>
      <c r="J591" s="59"/>
      <c r="K591" s="59"/>
      <c r="L591" s="59"/>
      <c r="M591" s="59"/>
      <c r="N591" s="59"/>
      <c r="O591" s="59"/>
      <c r="P591" s="59"/>
      <c r="Q591" s="59"/>
      <c r="R591" s="59"/>
      <c r="S591" s="59"/>
      <c r="T591" s="59"/>
      <c r="U591" s="59"/>
      <c r="V591" s="59"/>
    </row>
    <row r="592" spans="1:22">
      <c r="A592" s="59"/>
      <c r="B592" s="59"/>
      <c r="C592" s="59"/>
      <c r="D592" s="59"/>
      <c r="E592" s="59"/>
      <c r="F592" s="59"/>
      <c r="G592" s="59"/>
      <c r="H592" s="59"/>
      <c r="I592" s="59"/>
      <c r="J592" s="59"/>
      <c r="K592" s="59"/>
      <c r="L592" s="59"/>
      <c r="M592" s="59"/>
      <c r="N592" s="59"/>
      <c r="O592" s="59"/>
      <c r="P592" s="59"/>
      <c r="Q592" s="59"/>
      <c r="R592" s="59"/>
      <c r="S592" s="59"/>
      <c r="T592" s="59"/>
      <c r="U592" s="59"/>
      <c r="V592" s="59"/>
    </row>
    <row r="593" spans="1:22">
      <c r="A593" s="59"/>
      <c r="B593" s="59"/>
      <c r="C593" s="59"/>
      <c r="D593" s="59"/>
      <c r="E593" s="59"/>
      <c r="F593" s="59"/>
      <c r="G593" s="59"/>
      <c r="H593" s="59"/>
      <c r="I593" s="59"/>
      <c r="J593" s="59"/>
      <c r="K593" s="59"/>
      <c r="L593" s="59"/>
      <c r="M593" s="59"/>
      <c r="N593" s="59"/>
      <c r="O593" s="59"/>
      <c r="P593" s="59"/>
      <c r="Q593" s="59"/>
      <c r="R593" s="59"/>
      <c r="S593" s="59"/>
      <c r="T593" s="59"/>
      <c r="U593" s="59"/>
      <c r="V593" s="59"/>
    </row>
    <row r="594" spans="1:22">
      <c r="A594" s="59"/>
      <c r="B594" s="59"/>
      <c r="C594" s="59"/>
      <c r="D594" s="59"/>
      <c r="E594" s="59"/>
      <c r="F594" s="59"/>
      <c r="G594" s="59"/>
      <c r="H594" s="59"/>
      <c r="I594" s="59"/>
      <c r="J594" s="59"/>
      <c r="K594" s="59"/>
      <c r="L594" s="59"/>
      <c r="M594" s="59"/>
      <c r="N594" s="59"/>
      <c r="O594" s="59"/>
      <c r="P594" s="59"/>
      <c r="Q594" s="59"/>
      <c r="R594" s="59"/>
      <c r="S594" s="59"/>
      <c r="T594" s="59"/>
      <c r="U594" s="59"/>
      <c r="V594" s="59"/>
    </row>
    <row r="595" spans="1:22">
      <c r="A595" s="59"/>
      <c r="B595" s="59"/>
      <c r="C595" s="59"/>
      <c r="D595" s="59"/>
      <c r="E595" s="59"/>
      <c r="F595" s="59"/>
      <c r="G595" s="59"/>
      <c r="H595" s="59"/>
      <c r="I595" s="59"/>
      <c r="J595" s="59"/>
      <c r="K595" s="59"/>
      <c r="L595" s="59"/>
      <c r="M595" s="59"/>
      <c r="N595" s="59"/>
      <c r="O595" s="59"/>
      <c r="P595" s="59"/>
      <c r="Q595" s="59"/>
      <c r="R595" s="59"/>
      <c r="S595" s="59"/>
      <c r="T595" s="59"/>
      <c r="U595" s="59"/>
      <c r="V595" s="59"/>
    </row>
    <row r="596" spans="1:22">
      <c r="A596" s="59"/>
      <c r="B596" s="59"/>
      <c r="C596" s="59"/>
      <c r="D596" s="59"/>
      <c r="E596" s="59"/>
      <c r="F596" s="59"/>
      <c r="G596" s="59"/>
      <c r="H596" s="59"/>
      <c r="I596" s="59"/>
      <c r="J596" s="59"/>
      <c r="K596" s="59"/>
      <c r="L596" s="59"/>
      <c r="M596" s="59"/>
      <c r="N596" s="59"/>
      <c r="O596" s="59"/>
      <c r="P596" s="59"/>
      <c r="Q596" s="59"/>
      <c r="R596" s="59"/>
      <c r="S596" s="59"/>
      <c r="T596" s="59"/>
      <c r="U596" s="59"/>
      <c r="V596" s="59"/>
    </row>
    <row r="597" spans="1:22">
      <c r="A597" s="59"/>
      <c r="B597" s="59"/>
      <c r="C597" s="59"/>
      <c r="D597" s="59"/>
      <c r="E597" s="59"/>
      <c r="F597" s="59"/>
      <c r="G597" s="59"/>
      <c r="H597" s="59"/>
      <c r="I597" s="59"/>
      <c r="J597" s="59"/>
      <c r="K597" s="59"/>
      <c r="L597" s="59"/>
      <c r="M597" s="59"/>
      <c r="N597" s="59"/>
      <c r="O597" s="59"/>
      <c r="P597" s="59"/>
      <c r="Q597" s="59"/>
      <c r="R597" s="59"/>
      <c r="S597" s="59"/>
      <c r="T597" s="59"/>
      <c r="U597" s="59"/>
      <c r="V597" s="59"/>
    </row>
    <row r="598" spans="1:22">
      <c r="A598" s="59"/>
      <c r="B598" s="59"/>
      <c r="C598" s="59"/>
      <c r="D598" s="59"/>
      <c r="E598" s="59"/>
      <c r="F598" s="59"/>
      <c r="G598" s="59"/>
      <c r="H598" s="59"/>
      <c r="I598" s="59"/>
      <c r="J598" s="59"/>
      <c r="K598" s="59"/>
      <c r="L598" s="59"/>
      <c r="M598" s="59"/>
      <c r="N598" s="59"/>
      <c r="O598" s="59"/>
      <c r="P598" s="59"/>
      <c r="Q598" s="59"/>
      <c r="R598" s="59"/>
      <c r="S598" s="59"/>
      <c r="T598" s="59"/>
      <c r="U598" s="59"/>
      <c r="V598" s="59"/>
    </row>
    <row r="599" spans="1:22">
      <c r="A599" s="59"/>
      <c r="B599" s="59"/>
      <c r="C599" s="59"/>
      <c r="D599" s="59"/>
      <c r="E599" s="59"/>
      <c r="F599" s="59"/>
      <c r="G599" s="59"/>
      <c r="H599" s="59"/>
      <c r="I599" s="59"/>
      <c r="J599" s="59"/>
      <c r="K599" s="59"/>
      <c r="L599" s="59"/>
      <c r="M599" s="59"/>
      <c r="N599" s="59"/>
      <c r="O599" s="59"/>
      <c r="P599" s="59"/>
      <c r="Q599" s="59"/>
      <c r="R599" s="59"/>
      <c r="S599" s="59"/>
      <c r="T599" s="59"/>
      <c r="U599" s="59"/>
      <c r="V599" s="59"/>
    </row>
    <row r="600" spans="1:22">
      <c r="A600" s="59"/>
      <c r="B600" s="59"/>
      <c r="C600" s="59"/>
      <c r="D600" s="59"/>
      <c r="E600" s="59"/>
      <c r="F600" s="59"/>
      <c r="G600" s="59"/>
      <c r="H600" s="59"/>
      <c r="I600" s="59"/>
      <c r="J600" s="59"/>
      <c r="K600" s="59"/>
      <c r="L600" s="59"/>
      <c r="M600" s="59"/>
      <c r="N600" s="59"/>
      <c r="O600" s="59"/>
      <c r="P600" s="59"/>
      <c r="Q600" s="59"/>
      <c r="R600" s="59"/>
      <c r="S600" s="59"/>
      <c r="T600" s="59"/>
      <c r="U600" s="59"/>
      <c r="V600" s="59"/>
    </row>
    <row r="601" spans="1:22">
      <c r="A601" s="59"/>
      <c r="B601" s="59"/>
      <c r="C601" s="59"/>
      <c r="D601" s="59"/>
      <c r="E601" s="59"/>
      <c r="F601" s="59"/>
      <c r="G601" s="59"/>
      <c r="H601" s="59"/>
      <c r="I601" s="59"/>
      <c r="J601" s="59"/>
      <c r="K601" s="59"/>
      <c r="L601" s="59"/>
      <c r="M601" s="59"/>
      <c r="N601" s="59"/>
      <c r="O601" s="59"/>
      <c r="P601" s="59"/>
      <c r="Q601" s="59"/>
      <c r="R601" s="59"/>
      <c r="S601" s="59"/>
      <c r="T601" s="59"/>
      <c r="U601" s="59"/>
      <c r="V601" s="59"/>
    </row>
    <row r="602" spans="1:22">
      <c r="A602" s="59"/>
      <c r="B602" s="59"/>
      <c r="C602" s="59"/>
      <c r="D602" s="59"/>
      <c r="E602" s="59"/>
      <c r="F602" s="59"/>
      <c r="G602" s="59"/>
      <c r="H602" s="59"/>
      <c r="I602" s="59"/>
      <c r="J602" s="59"/>
      <c r="K602" s="59"/>
      <c r="L602" s="59"/>
      <c r="M602" s="59"/>
      <c r="N602" s="59"/>
      <c r="O602" s="59"/>
      <c r="P602" s="59"/>
      <c r="Q602" s="59"/>
      <c r="R602" s="59"/>
      <c r="S602" s="59"/>
      <c r="T602" s="59"/>
      <c r="U602" s="59"/>
      <c r="V602" s="59"/>
    </row>
    <row r="603" spans="1:22">
      <c r="A603" s="59"/>
      <c r="B603" s="59"/>
      <c r="C603" s="59"/>
      <c r="D603" s="59"/>
      <c r="E603" s="59"/>
      <c r="F603" s="59"/>
      <c r="G603" s="59"/>
      <c r="H603" s="59"/>
      <c r="I603" s="59"/>
      <c r="J603" s="59"/>
      <c r="K603" s="59"/>
      <c r="L603" s="59"/>
      <c r="M603" s="59"/>
      <c r="N603" s="59"/>
      <c r="O603" s="59"/>
      <c r="P603" s="59"/>
      <c r="Q603" s="59"/>
      <c r="R603" s="59"/>
      <c r="S603" s="59"/>
      <c r="T603" s="59"/>
      <c r="U603" s="59"/>
      <c r="V603" s="59"/>
    </row>
    <row r="604" spans="1:22">
      <c r="A604" s="59"/>
      <c r="B604" s="59"/>
      <c r="C604" s="59"/>
      <c r="D604" s="59"/>
      <c r="E604" s="59"/>
      <c r="F604" s="59"/>
      <c r="G604" s="59"/>
      <c r="H604" s="59"/>
      <c r="I604" s="59"/>
      <c r="J604" s="59"/>
      <c r="K604" s="59"/>
      <c r="L604" s="59"/>
      <c r="M604" s="59"/>
      <c r="N604" s="59"/>
      <c r="O604" s="59"/>
      <c r="P604" s="59"/>
      <c r="Q604" s="59"/>
      <c r="R604" s="59"/>
      <c r="S604" s="59"/>
      <c r="T604" s="59"/>
      <c r="U604" s="59"/>
      <c r="V604" s="59"/>
    </row>
    <row r="605" spans="1:22">
      <c r="A605" s="59"/>
      <c r="B605" s="59"/>
      <c r="C605" s="59"/>
      <c r="D605" s="59"/>
      <c r="E605" s="59"/>
      <c r="F605" s="59"/>
      <c r="G605" s="59"/>
      <c r="H605" s="59"/>
      <c r="I605" s="59"/>
      <c r="J605" s="59"/>
      <c r="K605" s="59"/>
      <c r="L605" s="59"/>
      <c r="M605" s="59"/>
      <c r="N605" s="59"/>
      <c r="O605" s="59"/>
      <c r="P605" s="59"/>
      <c r="Q605" s="59"/>
      <c r="R605" s="59"/>
      <c r="S605" s="59"/>
      <c r="T605" s="59"/>
      <c r="U605" s="59"/>
      <c r="V605" s="59"/>
    </row>
    <row r="606" spans="1:22">
      <c r="A606" s="59"/>
      <c r="B606" s="59"/>
      <c r="C606" s="59"/>
      <c r="D606" s="59"/>
      <c r="E606" s="59"/>
      <c r="F606" s="59"/>
      <c r="G606" s="59"/>
      <c r="H606" s="59"/>
      <c r="I606" s="59"/>
      <c r="J606" s="59"/>
      <c r="K606" s="59"/>
      <c r="L606" s="59"/>
      <c r="M606" s="59"/>
      <c r="N606" s="59"/>
      <c r="O606" s="59"/>
      <c r="P606" s="59"/>
      <c r="Q606" s="59"/>
      <c r="R606" s="59"/>
      <c r="S606" s="59"/>
      <c r="T606" s="59"/>
      <c r="U606" s="59"/>
      <c r="V606" s="59"/>
    </row>
    <row r="607" spans="1:22">
      <c r="A607" s="59"/>
      <c r="B607" s="59"/>
      <c r="C607" s="59"/>
      <c r="D607" s="59"/>
      <c r="E607" s="59"/>
      <c r="F607" s="59"/>
      <c r="G607" s="59"/>
      <c r="H607" s="59"/>
      <c r="I607" s="59"/>
      <c r="J607" s="59"/>
      <c r="K607" s="59"/>
      <c r="L607" s="59"/>
      <c r="M607" s="59"/>
      <c r="N607" s="59"/>
      <c r="O607" s="59"/>
      <c r="P607" s="59"/>
      <c r="Q607" s="59"/>
      <c r="R607" s="59"/>
      <c r="S607" s="59"/>
      <c r="T607" s="59"/>
      <c r="U607" s="59"/>
      <c r="V607" s="59"/>
    </row>
    <row r="608" spans="1:22">
      <c r="A608" s="59"/>
      <c r="B608" s="59"/>
      <c r="C608" s="59"/>
      <c r="D608" s="59"/>
      <c r="E608" s="59"/>
      <c r="F608" s="59"/>
      <c r="G608" s="59"/>
      <c r="H608" s="59"/>
      <c r="I608" s="59"/>
      <c r="J608" s="59"/>
      <c r="K608" s="59"/>
      <c r="L608" s="59"/>
      <c r="M608" s="59"/>
      <c r="N608" s="59"/>
      <c r="O608" s="59"/>
      <c r="P608" s="59"/>
      <c r="Q608" s="59"/>
      <c r="R608" s="59"/>
      <c r="S608" s="59"/>
      <c r="T608" s="59"/>
      <c r="U608" s="59"/>
      <c r="V608" s="59"/>
    </row>
    <row r="609" spans="1:22">
      <c r="A609" s="59"/>
      <c r="B609" s="59"/>
      <c r="C609" s="59"/>
      <c r="D609" s="59"/>
      <c r="E609" s="59"/>
      <c r="F609" s="59"/>
      <c r="G609" s="59"/>
      <c r="H609" s="59"/>
      <c r="I609" s="59"/>
      <c r="J609" s="59"/>
      <c r="K609" s="59"/>
      <c r="L609" s="59"/>
      <c r="M609" s="59"/>
      <c r="N609" s="59"/>
      <c r="O609" s="59"/>
      <c r="P609" s="59"/>
      <c r="Q609" s="59"/>
      <c r="R609" s="59"/>
      <c r="S609" s="59"/>
      <c r="T609" s="59"/>
      <c r="U609" s="59"/>
      <c r="V609" s="59"/>
    </row>
    <row r="610" spans="1:22">
      <c r="A610" s="59"/>
      <c r="B610" s="59"/>
      <c r="C610" s="59"/>
      <c r="D610" s="59"/>
      <c r="E610" s="59"/>
      <c r="F610" s="59"/>
      <c r="G610" s="59"/>
      <c r="H610" s="59"/>
      <c r="I610" s="59"/>
      <c r="J610" s="59"/>
      <c r="K610" s="59"/>
      <c r="L610" s="59"/>
      <c r="M610" s="59"/>
      <c r="N610" s="59"/>
      <c r="O610" s="59"/>
      <c r="P610" s="59"/>
      <c r="Q610" s="59"/>
      <c r="R610" s="59"/>
      <c r="S610" s="59"/>
      <c r="T610" s="59"/>
      <c r="U610" s="59"/>
      <c r="V610" s="59"/>
    </row>
    <row r="611" spans="1:22">
      <c r="A611" s="59"/>
      <c r="B611" s="59"/>
      <c r="C611" s="59"/>
      <c r="D611" s="59"/>
      <c r="E611" s="59"/>
      <c r="F611" s="59"/>
      <c r="G611" s="59"/>
      <c r="H611" s="59"/>
      <c r="I611" s="59"/>
      <c r="J611" s="59"/>
      <c r="K611" s="59"/>
      <c r="L611" s="59"/>
      <c r="M611" s="59"/>
      <c r="N611" s="59"/>
      <c r="O611" s="59"/>
      <c r="P611" s="59"/>
      <c r="Q611" s="59"/>
      <c r="R611" s="59"/>
      <c r="S611" s="59"/>
      <c r="T611" s="59"/>
      <c r="U611" s="59"/>
      <c r="V611" s="59"/>
    </row>
    <row r="612" spans="1:22">
      <c r="A612" s="59"/>
      <c r="B612" s="59"/>
      <c r="C612" s="59"/>
      <c r="D612" s="59"/>
      <c r="E612" s="59"/>
      <c r="F612" s="59"/>
      <c r="G612" s="59"/>
      <c r="H612" s="59"/>
      <c r="I612" s="59"/>
      <c r="J612" s="59"/>
      <c r="K612" s="59"/>
      <c r="L612" s="59"/>
      <c r="M612" s="59"/>
      <c r="N612" s="59"/>
      <c r="O612" s="59"/>
      <c r="P612" s="59"/>
      <c r="Q612" s="59"/>
      <c r="R612" s="59"/>
      <c r="S612" s="59"/>
      <c r="T612" s="59"/>
      <c r="U612" s="59"/>
      <c r="V612" s="59"/>
    </row>
    <row r="613" spans="1:22">
      <c r="A613" s="59"/>
      <c r="B613" s="59"/>
      <c r="C613" s="59"/>
      <c r="D613" s="59"/>
      <c r="E613" s="59"/>
      <c r="F613" s="59"/>
      <c r="G613" s="59"/>
      <c r="H613" s="59"/>
      <c r="I613" s="59"/>
      <c r="J613" s="59"/>
      <c r="K613" s="59"/>
      <c r="L613" s="59"/>
      <c r="M613" s="59"/>
      <c r="N613" s="59"/>
      <c r="O613" s="59"/>
      <c r="P613" s="59"/>
      <c r="Q613" s="59"/>
      <c r="R613" s="59"/>
      <c r="S613" s="59"/>
      <c r="T613" s="59"/>
      <c r="U613" s="59"/>
      <c r="V613" s="59"/>
    </row>
    <row r="614" spans="1:22">
      <c r="A614" s="59"/>
      <c r="B614" s="59"/>
      <c r="C614" s="59"/>
      <c r="D614" s="59"/>
      <c r="E614" s="59"/>
      <c r="F614" s="59"/>
      <c r="G614" s="59"/>
      <c r="H614" s="59"/>
      <c r="I614" s="59"/>
      <c r="J614" s="59"/>
      <c r="K614" s="59"/>
      <c r="L614" s="59"/>
      <c r="M614" s="59"/>
      <c r="N614" s="59"/>
      <c r="O614" s="59"/>
      <c r="P614" s="59"/>
      <c r="Q614" s="59"/>
      <c r="R614" s="59"/>
      <c r="S614" s="59"/>
      <c r="T614" s="59"/>
      <c r="U614" s="59"/>
      <c r="V614" s="59"/>
    </row>
    <row r="615" spans="1:22">
      <c r="A615" s="59"/>
      <c r="B615" s="59"/>
      <c r="C615" s="59"/>
      <c r="D615" s="59"/>
      <c r="E615" s="59"/>
      <c r="F615" s="59"/>
      <c r="G615" s="59"/>
      <c r="H615" s="59"/>
      <c r="I615" s="59"/>
      <c r="J615" s="59"/>
      <c r="K615" s="59"/>
      <c r="L615" s="59"/>
      <c r="M615" s="59"/>
      <c r="N615" s="59"/>
      <c r="O615" s="59"/>
      <c r="P615" s="59"/>
      <c r="Q615" s="59"/>
      <c r="R615" s="59"/>
      <c r="S615" s="59"/>
      <c r="T615" s="59"/>
      <c r="U615" s="59"/>
      <c r="V615" s="59"/>
    </row>
    <row r="616" spans="1:22">
      <c r="A616" s="59"/>
      <c r="B616" s="59"/>
      <c r="C616" s="59"/>
      <c r="D616" s="59"/>
      <c r="E616" s="59"/>
      <c r="F616" s="59"/>
      <c r="G616" s="59"/>
      <c r="H616" s="59"/>
      <c r="I616" s="59"/>
      <c r="J616" s="59"/>
      <c r="K616" s="59"/>
      <c r="L616" s="59"/>
      <c r="M616" s="59"/>
      <c r="N616" s="59"/>
      <c r="O616" s="59"/>
      <c r="P616" s="59"/>
      <c r="Q616" s="59"/>
      <c r="R616" s="59"/>
      <c r="S616" s="59"/>
      <c r="T616" s="59"/>
      <c r="U616" s="59"/>
      <c r="V616" s="59"/>
    </row>
    <row r="617" spans="1:22">
      <c r="A617" s="59"/>
      <c r="B617" s="59"/>
      <c r="C617" s="59"/>
      <c r="D617" s="59"/>
      <c r="E617" s="59"/>
      <c r="F617" s="59"/>
      <c r="G617" s="59"/>
      <c r="H617" s="59"/>
      <c r="I617" s="59"/>
      <c r="J617" s="59"/>
      <c r="K617" s="59"/>
      <c r="L617" s="59"/>
      <c r="M617" s="59"/>
      <c r="N617" s="59"/>
      <c r="O617" s="59"/>
      <c r="P617" s="59"/>
      <c r="Q617" s="59"/>
      <c r="R617" s="59"/>
      <c r="S617" s="59"/>
      <c r="T617" s="59"/>
      <c r="U617" s="59"/>
      <c r="V617" s="59"/>
    </row>
    <row r="618" spans="1:22">
      <c r="A618" s="59"/>
      <c r="B618" s="59"/>
      <c r="C618" s="59"/>
      <c r="D618" s="59"/>
      <c r="E618" s="59"/>
      <c r="F618" s="59"/>
      <c r="G618" s="59"/>
      <c r="H618" s="59"/>
      <c r="I618" s="59"/>
      <c r="J618" s="59"/>
      <c r="K618" s="59"/>
      <c r="L618" s="59"/>
      <c r="M618" s="59"/>
      <c r="N618" s="59"/>
      <c r="O618" s="59"/>
      <c r="P618" s="59"/>
      <c r="Q618" s="59"/>
      <c r="R618" s="59"/>
      <c r="S618" s="59"/>
      <c r="T618" s="59"/>
      <c r="U618" s="59"/>
      <c r="V618" s="59"/>
    </row>
    <row r="619" spans="1:22">
      <c r="A619" s="59"/>
      <c r="B619" s="59"/>
      <c r="C619" s="59"/>
      <c r="D619" s="59"/>
      <c r="E619" s="59"/>
      <c r="F619" s="59"/>
      <c r="G619" s="59"/>
      <c r="H619" s="59"/>
      <c r="I619" s="59"/>
      <c r="J619" s="59"/>
      <c r="K619" s="59"/>
      <c r="L619" s="59"/>
      <c r="M619" s="59"/>
      <c r="N619" s="59"/>
      <c r="O619" s="59"/>
      <c r="P619" s="59"/>
      <c r="Q619" s="59"/>
      <c r="R619" s="59"/>
      <c r="S619" s="59"/>
      <c r="T619" s="59"/>
      <c r="U619" s="59"/>
      <c r="V619" s="59"/>
    </row>
    <row r="620" spans="1:22">
      <c r="A620" s="59"/>
      <c r="B620" s="59"/>
      <c r="C620" s="59"/>
      <c r="D620" s="59"/>
      <c r="E620" s="59"/>
      <c r="F620" s="59"/>
      <c r="G620" s="59"/>
      <c r="H620" s="59"/>
      <c r="I620" s="59"/>
      <c r="J620" s="59"/>
      <c r="K620" s="59"/>
      <c r="L620" s="59"/>
      <c r="M620" s="59"/>
      <c r="N620" s="59"/>
      <c r="O620" s="59"/>
      <c r="P620" s="59"/>
      <c r="Q620" s="59"/>
      <c r="R620" s="59"/>
      <c r="S620" s="59"/>
      <c r="T620" s="59"/>
      <c r="U620" s="59"/>
      <c r="V620" s="59"/>
    </row>
    <row r="621" spans="1:22">
      <c r="A621" s="59"/>
      <c r="B621" s="59"/>
      <c r="C621" s="59"/>
      <c r="D621" s="59"/>
      <c r="E621" s="59"/>
      <c r="F621" s="59"/>
      <c r="G621" s="59"/>
      <c r="H621" s="59"/>
      <c r="I621" s="59"/>
      <c r="J621" s="59"/>
      <c r="K621" s="59"/>
      <c r="L621" s="59"/>
      <c r="M621" s="59"/>
      <c r="N621" s="59"/>
      <c r="O621" s="59"/>
      <c r="P621" s="59"/>
      <c r="Q621" s="59"/>
      <c r="R621" s="59"/>
      <c r="S621" s="59"/>
      <c r="T621" s="59"/>
      <c r="U621" s="59"/>
      <c r="V621" s="59"/>
    </row>
    <row r="622" spans="1:22">
      <c r="A622" s="59"/>
      <c r="B622" s="59"/>
      <c r="C622" s="59"/>
      <c r="D622" s="59"/>
      <c r="E622" s="59"/>
      <c r="F622" s="59"/>
      <c r="G622" s="59"/>
      <c r="H622" s="59"/>
      <c r="I622" s="59"/>
      <c r="J622" s="59"/>
      <c r="K622" s="59"/>
      <c r="L622" s="59"/>
      <c r="M622" s="59"/>
      <c r="N622" s="59"/>
      <c r="O622" s="59"/>
      <c r="P622" s="59"/>
      <c r="Q622" s="59"/>
      <c r="R622" s="59"/>
      <c r="S622" s="59"/>
      <c r="T622" s="59"/>
      <c r="U622" s="59"/>
      <c r="V622" s="59"/>
    </row>
    <row r="623" spans="1:22">
      <c r="A623" s="59"/>
      <c r="B623" s="59"/>
      <c r="C623" s="59"/>
      <c r="D623" s="59"/>
      <c r="E623" s="59"/>
      <c r="F623" s="59"/>
      <c r="G623" s="59"/>
      <c r="H623" s="59"/>
      <c r="I623" s="59"/>
      <c r="J623" s="59"/>
      <c r="K623" s="59"/>
      <c r="L623" s="59"/>
      <c r="M623" s="59"/>
      <c r="N623" s="59"/>
      <c r="O623" s="59"/>
      <c r="P623" s="59"/>
      <c r="Q623" s="59"/>
      <c r="R623" s="59"/>
      <c r="S623" s="59"/>
      <c r="T623" s="59"/>
      <c r="U623" s="59"/>
      <c r="V623" s="59"/>
    </row>
    <row r="624" spans="1:22">
      <c r="A624" s="59"/>
      <c r="B624" s="59"/>
      <c r="C624" s="59"/>
      <c r="D624" s="59"/>
      <c r="E624" s="59"/>
      <c r="F624" s="59"/>
      <c r="G624" s="59"/>
      <c r="H624" s="59"/>
      <c r="I624" s="59"/>
      <c r="J624" s="59"/>
      <c r="K624" s="59"/>
      <c r="L624" s="59"/>
      <c r="M624" s="59"/>
      <c r="N624" s="59"/>
      <c r="O624" s="59"/>
      <c r="P624" s="59"/>
      <c r="Q624" s="59"/>
      <c r="R624" s="59"/>
      <c r="S624" s="59"/>
      <c r="T624" s="59"/>
      <c r="U624" s="59"/>
      <c r="V624" s="59"/>
    </row>
    <row r="625" spans="1:22">
      <c r="A625" s="59"/>
      <c r="B625" s="59"/>
      <c r="C625" s="59"/>
      <c r="D625" s="59"/>
      <c r="E625" s="59"/>
      <c r="F625" s="59"/>
      <c r="G625" s="59"/>
      <c r="H625" s="59"/>
      <c r="I625" s="59"/>
      <c r="J625" s="59"/>
      <c r="K625" s="59"/>
      <c r="L625" s="59"/>
      <c r="M625" s="59"/>
      <c r="N625" s="59"/>
      <c r="O625" s="59"/>
      <c r="P625" s="59"/>
      <c r="Q625" s="59"/>
      <c r="R625" s="59"/>
      <c r="S625" s="59"/>
      <c r="T625" s="59"/>
      <c r="U625" s="59"/>
      <c r="V625" s="59"/>
    </row>
    <row r="626" spans="1:22">
      <c r="A626" s="59"/>
      <c r="B626" s="59"/>
      <c r="C626" s="59"/>
      <c r="D626" s="59"/>
      <c r="E626" s="59"/>
      <c r="F626" s="59"/>
      <c r="G626" s="59"/>
      <c r="H626" s="59"/>
      <c r="I626" s="59"/>
      <c r="J626" s="59"/>
      <c r="K626" s="59"/>
      <c r="L626" s="59"/>
      <c r="M626" s="59"/>
      <c r="N626" s="59"/>
      <c r="O626" s="59"/>
      <c r="P626" s="59"/>
      <c r="Q626" s="59"/>
      <c r="R626" s="59"/>
      <c r="S626" s="59"/>
      <c r="T626" s="59"/>
      <c r="U626" s="59"/>
      <c r="V626" s="59"/>
    </row>
    <row r="627" spans="1:22">
      <c r="A627" s="59"/>
      <c r="B627" s="59"/>
      <c r="C627" s="59"/>
      <c r="D627" s="59"/>
      <c r="E627" s="59"/>
      <c r="F627" s="59"/>
      <c r="G627" s="59"/>
      <c r="H627" s="59"/>
      <c r="I627" s="59"/>
      <c r="J627" s="59"/>
      <c r="K627" s="59"/>
      <c r="L627" s="59"/>
      <c r="M627" s="59"/>
      <c r="N627" s="59"/>
      <c r="O627" s="59"/>
      <c r="P627" s="59"/>
      <c r="Q627" s="59"/>
      <c r="R627" s="59"/>
      <c r="S627" s="59"/>
      <c r="T627" s="59"/>
      <c r="U627" s="59"/>
      <c r="V627" s="59"/>
    </row>
    <row r="628" spans="1:22">
      <c r="A628" s="59"/>
      <c r="B628" s="59"/>
      <c r="C628" s="59"/>
      <c r="D628" s="59"/>
      <c r="E628" s="59"/>
      <c r="F628" s="59"/>
      <c r="G628" s="59"/>
      <c r="H628" s="59"/>
      <c r="I628" s="59"/>
      <c r="J628" s="59"/>
      <c r="K628" s="59"/>
      <c r="L628" s="59"/>
      <c r="M628" s="59"/>
      <c r="N628" s="59"/>
      <c r="O628" s="59"/>
      <c r="P628" s="59"/>
      <c r="Q628" s="59"/>
      <c r="R628" s="59"/>
      <c r="S628" s="59"/>
      <c r="T628" s="59"/>
      <c r="U628" s="59"/>
      <c r="V628" s="59"/>
    </row>
    <row r="629" spans="1:22">
      <c r="A629" s="59"/>
      <c r="B629" s="59"/>
      <c r="C629" s="59"/>
      <c r="D629" s="59"/>
      <c r="E629" s="59"/>
      <c r="F629" s="59"/>
      <c r="G629" s="59"/>
      <c r="H629" s="59"/>
      <c r="I629" s="59"/>
      <c r="J629" s="59"/>
      <c r="K629" s="59"/>
      <c r="L629" s="59"/>
      <c r="M629" s="59"/>
      <c r="N629" s="59"/>
      <c r="O629" s="59"/>
      <c r="P629" s="59"/>
      <c r="Q629" s="59"/>
      <c r="R629" s="59"/>
      <c r="S629" s="59"/>
      <c r="T629" s="59"/>
      <c r="U629" s="59"/>
      <c r="V629" s="59"/>
    </row>
    <row r="630" spans="1:22">
      <c r="A630" s="59"/>
      <c r="B630" s="59"/>
      <c r="C630" s="59"/>
      <c r="D630" s="59"/>
      <c r="E630" s="59"/>
      <c r="F630" s="59"/>
      <c r="G630" s="59"/>
      <c r="H630" s="59"/>
      <c r="I630" s="59"/>
      <c r="J630" s="59"/>
      <c r="K630" s="59"/>
      <c r="L630" s="59"/>
      <c r="M630" s="59"/>
      <c r="N630" s="59"/>
      <c r="O630" s="59"/>
      <c r="P630" s="59"/>
      <c r="Q630" s="59"/>
      <c r="R630" s="59"/>
      <c r="S630" s="59"/>
      <c r="T630" s="59"/>
      <c r="U630" s="59"/>
      <c r="V630" s="59"/>
    </row>
    <row r="631" spans="1:22">
      <c r="A631" s="59"/>
      <c r="B631" s="59"/>
      <c r="C631" s="59"/>
      <c r="D631" s="59"/>
      <c r="E631" s="59"/>
      <c r="F631" s="59"/>
      <c r="G631" s="59"/>
      <c r="H631" s="59"/>
      <c r="I631" s="59"/>
      <c r="J631" s="59"/>
      <c r="K631" s="59"/>
      <c r="L631" s="59"/>
      <c r="M631" s="59"/>
      <c r="N631" s="59"/>
      <c r="O631" s="59"/>
      <c r="P631" s="59"/>
      <c r="Q631" s="59"/>
      <c r="R631" s="59"/>
      <c r="S631" s="59"/>
      <c r="T631" s="59"/>
      <c r="U631" s="59"/>
      <c r="V631" s="59"/>
    </row>
    <row r="632" spans="1:22">
      <c r="A632" s="59"/>
      <c r="B632" s="59"/>
      <c r="C632" s="59"/>
      <c r="D632" s="59"/>
      <c r="E632" s="59"/>
      <c r="F632" s="59"/>
      <c r="G632" s="59"/>
      <c r="H632" s="59"/>
      <c r="I632" s="59"/>
      <c r="J632" s="59"/>
      <c r="K632" s="59"/>
      <c r="L632" s="59"/>
      <c r="M632" s="59"/>
      <c r="N632" s="59"/>
      <c r="O632" s="59"/>
      <c r="P632" s="59"/>
      <c r="Q632" s="59"/>
      <c r="R632" s="59"/>
      <c r="S632" s="59"/>
      <c r="T632" s="59"/>
      <c r="U632" s="59"/>
      <c r="V632" s="59"/>
    </row>
    <row r="633" spans="1:22">
      <c r="A633" s="59"/>
      <c r="B633" s="59"/>
      <c r="C633" s="59"/>
      <c r="D633" s="59"/>
      <c r="E633" s="59"/>
      <c r="F633" s="59"/>
      <c r="G633" s="59"/>
      <c r="H633" s="59"/>
      <c r="I633" s="59"/>
      <c r="J633" s="59"/>
      <c r="K633" s="59"/>
      <c r="L633" s="59"/>
      <c r="M633" s="59"/>
      <c r="N633" s="59"/>
      <c r="O633" s="59"/>
      <c r="P633" s="59"/>
      <c r="Q633" s="59"/>
      <c r="R633" s="59"/>
      <c r="S633" s="59"/>
      <c r="T633" s="59"/>
      <c r="U633" s="59"/>
      <c r="V633" s="59"/>
    </row>
    <row r="634" spans="1:22">
      <c r="A634" s="59"/>
      <c r="B634" s="59"/>
      <c r="C634" s="59"/>
      <c r="D634" s="59"/>
      <c r="E634" s="59"/>
      <c r="F634" s="59"/>
      <c r="G634" s="59"/>
      <c r="H634" s="59"/>
      <c r="I634" s="59"/>
      <c r="J634" s="59"/>
      <c r="K634" s="59"/>
      <c r="L634" s="59"/>
      <c r="M634" s="59"/>
      <c r="N634" s="59"/>
      <c r="O634" s="59"/>
      <c r="P634" s="59"/>
      <c r="Q634" s="59"/>
      <c r="R634" s="59"/>
      <c r="S634" s="59"/>
      <c r="T634" s="59"/>
      <c r="U634" s="59"/>
      <c r="V634" s="59"/>
    </row>
    <row r="635" spans="1:22">
      <c r="A635" s="59"/>
      <c r="B635" s="59"/>
      <c r="C635" s="59"/>
      <c r="D635" s="59"/>
      <c r="E635" s="59"/>
      <c r="F635" s="59"/>
      <c r="G635" s="59"/>
      <c r="H635" s="59"/>
      <c r="I635" s="59"/>
      <c r="J635" s="59"/>
      <c r="K635" s="59"/>
      <c r="L635" s="59"/>
      <c r="M635" s="59"/>
      <c r="N635" s="59"/>
      <c r="O635" s="59"/>
      <c r="P635" s="59"/>
      <c r="Q635" s="59"/>
      <c r="R635" s="59"/>
      <c r="S635" s="59"/>
      <c r="T635" s="59"/>
      <c r="U635" s="59"/>
      <c r="V635" s="59"/>
    </row>
    <row r="636" spans="1:22">
      <c r="A636" s="59"/>
      <c r="B636" s="59"/>
      <c r="C636" s="59"/>
      <c r="D636" s="59"/>
      <c r="E636" s="59"/>
      <c r="F636" s="59"/>
      <c r="G636" s="59"/>
      <c r="H636" s="59"/>
      <c r="I636" s="59"/>
      <c r="J636" s="59"/>
      <c r="K636" s="59"/>
      <c r="L636" s="59"/>
      <c r="M636" s="59"/>
      <c r="N636" s="59"/>
      <c r="O636" s="59"/>
      <c r="P636" s="59"/>
      <c r="Q636" s="59"/>
      <c r="R636" s="59"/>
      <c r="S636" s="59"/>
      <c r="T636" s="59"/>
      <c r="U636" s="59"/>
      <c r="V636" s="59"/>
    </row>
    <row r="637" spans="1:22">
      <c r="A637" s="59"/>
      <c r="B637" s="59"/>
      <c r="C637" s="59"/>
      <c r="D637" s="59"/>
      <c r="E637" s="59"/>
      <c r="F637" s="59"/>
      <c r="G637" s="59"/>
      <c r="H637" s="59"/>
      <c r="I637" s="59"/>
      <c r="J637" s="59"/>
      <c r="K637" s="59"/>
      <c r="L637" s="59"/>
      <c r="M637" s="59"/>
      <c r="N637" s="59"/>
      <c r="O637" s="59"/>
      <c r="P637" s="59"/>
      <c r="Q637" s="59"/>
      <c r="R637" s="59"/>
      <c r="S637" s="59"/>
      <c r="T637" s="59"/>
      <c r="U637" s="59"/>
      <c r="V637" s="59"/>
    </row>
    <row r="638" spans="1:22">
      <c r="A638" s="59"/>
      <c r="B638" s="59"/>
      <c r="C638" s="59"/>
      <c r="D638" s="59"/>
      <c r="E638" s="59"/>
      <c r="F638" s="59"/>
      <c r="G638" s="59"/>
      <c r="H638" s="59"/>
      <c r="I638" s="59"/>
      <c r="J638" s="59"/>
      <c r="K638" s="59"/>
      <c r="L638" s="59"/>
      <c r="M638" s="59"/>
      <c r="N638" s="59"/>
      <c r="O638" s="59"/>
      <c r="P638" s="59"/>
      <c r="Q638" s="59"/>
      <c r="R638" s="59"/>
      <c r="S638" s="59"/>
      <c r="T638" s="59"/>
      <c r="U638" s="59"/>
      <c r="V638" s="59"/>
    </row>
    <row r="639" spans="1:22">
      <c r="A639" s="59"/>
      <c r="B639" s="59"/>
      <c r="C639" s="59"/>
      <c r="D639" s="59"/>
      <c r="E639" s="59"/>
      <c r="F639" s="59"/>
      <c r="G639" s="59"/>
      <c r="H639" s="59"/>
      <c r="I639" s="59"/>
      <c r="J639" s="59"/>
      <c r="K639" s="59"/>
      <c r="L639" s="59"/>
      <c r="M639" s="59"/>
      <c r="N639" s="59"/>
      <c r="O639" s="59"/>
      <c r="P639" s="59"/>
      <c r="Q639" s="59"/>
      <c r="R639" s="59"/>
      <c r="S639" s="59"/>
      <c r="T639" s="59"/>
      <c r="U639" s="59"/>
      <c r="V639" s="59"/>
    </row>
    <row r="640" spans="1:22">
      <c r="A640" s="59"/>
      <c r="B640" s="59"/>
      <c r="C640" s="59"/>
      <c r="D640" s="59"/>
      <c r="E640" s="59"/>
      <c r="F640" s="59"/>
      <c r="G640" s="59"/>
      <c r="H640" s="59"/>
      <c r="I640" s="59"/>
      <c r="J640" s="59"/>
      <c r="K640" s="59"/>
      <c r="L640" s="59"/>
      <c r="M640" s="59"/>
      <c r="N640" s="59"/>
      <c r="O640" s="59"/>
      <c r="P640" s="59"/>
      <c r="Q640" s="59"/>
      <c r="R640" s="59"/>
      <c r="S640" s="59"/>
      <c r="T640" s="59"/>
      <c r="U640" s="59"/>
      <c r="V640" s="59"/>
    </row>
    <row r="641" spans="1:22">
      <c r="A641" s="59"/>
      <c r="B641" s="59"/>
      <c r="C641" s="59"/>
      <c r="D641" s="59"/>
      <c r="E641" s="59"/>
      <c r="F641" s="59"/>
      <c r="G641" s="59"/>
      <c r="H641" s="59"/>
      <c r="I641" s="59"/>
      <c r="J641" s="59"/>
      <c r="K641" s="59"/>
      <c r="L641" s="59"/>
      <c r="M641" s="59"/>
      <c r="N641" s="59"/>
      <c r="O641" s="59"/>
      <c r="P641" s="59"/>
      <c r="Q641" s="59"/>
      <c r="R641" s="59"/>
      <c r="S641" s="59"/>
      <c r="T641" s="59"/>
      <c r="U641" s="59"/>
      <c r="V641" s="59"/>
    </row>
    <row r="642" spans="1:22">
      <c r="A642" s="59"/>
      <c r="B642" s="59"/>
      <c r="C642" s="59"/>
      <c r="D642" s="59"/>
      <c r="E642" s="59"/>
      <c r="F642" s="59"/>
      <c r="G642" s="59"/>
      <c r="H642" s="59"/>
      <c r="I642" s="59"/>
      <c r="J642" s="59"/>
      <c r="K642" s="59"/>
      <c r="L642" s="59"/>
      <c r="M642" s="59"/>
      <c r="N642" s="59"/>
      <c r="O642" s="59"/>
      <c r="P642" s="59"/>
      <c r="Q642" s="59"/>
      <c r="R642" s="59"/>
      <c r="S642" s="59"/>
      <c r="T642" s="59"/>
      <c r="U642" s="59"/>
      <c r="V642" s="59"/>
    </row>
    <row r="643" spans="1:22">
      <c r="A643" s="59"/>
      <c r="B643" s="59"/>
      <c r="C643" s="59"/>
      <c r="D643" s="59"/>
      <c r="E643" s="59"/>
      <c r="F643" s="59"/>
      <c r="G643" s="59"/>
      <c r="H643" s="59"/>
      <c r="I643" s="59"/>
      <c r="J643" s="59"/>
      <c r="K643" s="59"/>
      <c r="L643" s="59"/>
      <c r="M643" s="59"/>
      <c r="N643" s="59"/>
      <c r="O643" s="59"/>
      <c r="P643" s="59"/>
      <c r="Q643" s="59"/>
      <c r="R643" s="59"/>
      <c r="S643" s="59"/>
      <c r="T643" s="59"/>
      <c r="U643" s="59"/>
      <c r="V643" s="59"/>
    </row>
    <row r="644" spans="1:22">
      <c r="A644" s="59"/>
      <c r="B644" s="59"/>
      <c r="C644" s="59"/>
      <c r="D644" s="59"/>
      <c r="E644" s="59"/>
      <c r="F644" s="59"/>
      <c r="G644" s="59"/>
      <c r="H644" s="59"/>
      <c r="I644" s="59"/>
      <c r="J644" s="59"/>
      <c r="K644" s="59"/>
      <c r="L644" s="59"/>
      <c r="M644" s="59"/>
      <c r="N644" s="59"/>
      <c r="O644" s="59"/>
      <c r="P644" s="59"/>
      <c r="Q644" s="59"/>
      <c r="R644" s="59"/>
      <c r="S644" s="59"/>
      <c r="T644" s="59"/>
      <c r="U644" s="59"/>
      <c r="V644" s="59"/>
    </row>
    <row r="645" spans="1:22">
      <c r="A645" s="59"/>
      <c r="B645" s="59"/>
      <c r="C645" s="59"/>
      <c r="D645" s="59"/>
      <c r="E645" s="59"/>
      <c r="F645" s="59"/>
      <c r="G645" s="59"/>
      <c r="H645" s="59"/>
      <c r="I645" s="59"/>
      <c r="J645" s="59"/>
      <c r="K645" s="59"/>
      <c r="L645" s="59"/>
      <c r="M645" s="59"/>
      <c r="N645" s="59"/>
      <c r="O645" s="59"/>
      <c r="P645" s="59"/>
      <c r="Q645" s="59"/>
      <c r="R645" s="59"/>
      <c r="S645" s="59"/>
      <c r="T645" s="59"/>
      <c r="U645" s="59"/>
      <c r="V645" s="59"/>
    </row>
    <row r="646" spans="1:22">
      <c r="A646" s="59"/>
      <c r="B646" s="59"/>
      <c r="C646" s="59"/>
      <c r="D646" s="59"/>
      <c r="E646" s="59"/>
      <c r="F646" s="59"/>
      <c r="G646" s="59"/>
      <c r="H646" s="59"/>
      <c r="I646" s="59"/>
      <c r="J646" s="59"/>
      <c r="K646" s="59"/>
      <c r="L646" s="59"/>
      <c r="M646" s="59"/>
      <c r="N646" s="59"/>
      <c r="O646" s="59"/>
      <c r="P646" s="59"/>
      <c r="Q646" s="59"/>
      <c r="R646" s="59"/>
      <c r="S646" s="59"/>
      <c r="T646" s="59"/>
      <c r="U646" s="59"/>
      <c r="V646" s="59"/>
    </row>
    <row r="647" spans="1:22">
      <c r="A647" s="59"/>
      <c r="B647" s="59"/>
      <c r="C647" s="59"/>
      <c r="D647" s="59"/>
      <c r="E647" s="59"/>
      <c r="F647" s="59"/>
      <c r="G647" s="59"/>
      <c r="H647" s="59"/>
      <c r="I647" s="59"/>
      <c r="J647" s="59"/>
      <c r="K647" s="59"/>
      <c r="L647" s="59"/>
      <c r="M647" s="59"/>
      <c r="N647" s="59"/>
      <c r="O647" s="59"/>
      <c r="P647" s="59"/>
      <c r="Q647" s="59"/>
      <c r="R647" s="59"/>
      <c r="S647" s="59"/>
      <c r="T647" s="59"/>
      <c r="U647" s="59"/>
      <c r="V647" s="59"/>
    </row>
    <row r="648" spans="1:22">
      <c r="A648" s="59"/>
      <c r="B648" s="59"/>
      <c r="C648" s="59"/>
      <c r="D648" s="59"/>
      <c r="E648" s="59"/>
      <c r="F648" s="59"/>
      <c r="G648" s="59"/>
      <c r="H648" s="59"/>
      <c r="I648" s="59"/>
      <c r="J648" s="59"/>
      <c r="K648" s="59"/>
      <c r="L648" s="59"/>
      <c r="M648" s="59"/>
      <c r="N648" s="59"/>
      <c r="O648" s="59"/>
      <c r="P648" s="59"/>
      <c r="Q648" s="59"/>
      <c r="R648" s="59"/>
      <c r="S648" s="59"/>
      <c r="T648" s="59"/>
      <c r="U648" s="59"/>
      <c r="V648" s="59"/>
    </row>
    <row r="649" spans="1:22">
      <c r="A649" s="59"/>
      <c r="B649" s="59"/>
      <c r="C649" s="59"/>
      <c r="D649" s="59"/>
      <c r="E649" s="59"/>
      <c r="F649" s="59"/>
      <c r="G649" s="59"/>
      <c r="H649" s="59"/>
      <c r="I649" s="59"/>
      <c r="J649" s="59"/>
      <c r="K649" s="59"/>
      <c r="L649" s="59"/>
      <c r="M649" s="59"/>
      <c r="N649" s="59"/>
      <c r="O649" s="59"/>
      <c r="P649" s="59"/>
      <c r="Q649" s="59"/>
      <c r="R649" s="59"/>
      <c r="S649" s="59"/>
      <c r="T649" s="59"/>
      <c r="U649" s="59"/>
      <c r="V649" s="59"/>
    </row>
    <row r="650" spans="1:22">
      <c r="A650" s="59"/>
      <c r="B650" s="59"/>
      <c r="C650" s="59"/>
      <c r="D650" s="59"/>
      <c r="E650" s="59"/>
      <c r="F650" s="59"/>
      <c r="G650" s="59"/>
      <c r="H650" s="59"/>
      <c r="I650" s="59"/>
      <c r="J650" s="59"/>
      <c r="K650" s="59"/>
      <c r="L650" s="59"/>
      <c r="M650" s="59"/>
      <c r="N650" s="59"/>
      <c r="O650" s="59"/>
      <c r="P650" s="59"/>
      <c r="Q650" s="59"/>
      <c r="R650" s="59"/>
      <c r="S650" s="59"/>
      <c r="T650" s="59"/>
      <c r="U650" s="59"/>
      <c r="V650" s="59"/>
    </row>
    <row r="651" spans="1:22">
      <c r="A651" s="59"/>
      <c r="B651" s="59"/>
      <c r="C651" s="59"/>
      <c r="D651" s="59"/>
      <c r="E651" s="59"/>
      <c r="F651" s="59"/>
      <c r="G651" s="59"/>
      <c r="H651" s="59"/>
      <c r="I651" s="59"/>
      <c r="J651" s="59"/>
      <c r="K651" s="59"/>
      <c r="L651" s="59"/>
      <c r="M651" s="59"/>
      <c r="N651" s="59"/>
      <c r="O651" s="59"/>
      <c r="P651" s="59"/>
      <c r="Q651" s="59"/>
      <c r="R651" s="59"/>
      <c r="S651" s="59"/>
      <c r="T651" s="59"/>
      <c r="U651" s="59"/>
      <c r="V651" s="59"/>
    </row>
    <row r="652" spans="1:22">
      <c r="A652" s="59"/>
      <c r="B652" s="59"/>
      <c r="C652" s="59"/>
      <c r="D652" s="59"/>
      <c r="E652" s="59"/>
      <c r="F652" s="59"/>
      <c r="G652" s="59"/>
      <c r="H652" s="59"/>
      <c r="I652" s="59"/>
      <c r="J652" s="59"/>
      <c r="K652" s="59"/>
      <c r="L652" s="59"/>
      <c r="M652" s="59"/>
      <c r="N652" s="59"/>
      <c r="O652" s="59"/>
      <c r="P652" s="59"/>
      <c r="Q652" s="59"/>
      <c r="R652" s="59"/>
      <c r="S652" s="59"/>
      <c r="T652" s="59"/>
      <c r="U652" s="59"/>
      <c r="V652" s="59"/>
    </row>
    <row r="653" spans="1:22">
      <c r="A653" s="59"/>
      <c r="B653" s="59"/>
      <c r="C653" s="59"/>
      <c r="D653" s="59"/>
      <c r="E653" s="59"/>
      <c r="F653" s="59"/>
      <c r="G653" s="59"/>
      <c r="H653" s="59"/>
      <c r="I653" s="59"/>
      <c r="J653" s="59"/>
      <c r="K653" s="59"/>
      <c r="L653" s="59"/>
      <c r="M653" s="59"/>
      <c r="N653" s="59"/>
      <c r="O653" s="59"/>
      <c r="P653" s="59"/>
      <c r="Q653" s="59"/>
      <c r="R653" s="59"/>
      <c r="S653" s="59"/>
      <c r="T653" s="59"/>
      <c r="U653" s="59"/>
      <c r="V653" s="59"/>
    </row>
    <row r="654" spans="1:22">
      <c r="A654" s="59"/>
      <c r="B654" s="59"/>
      <c r="C654" s="59"/>
      <c r="D654" s="59"/>
      <c r="E654" s="59"/>
      <c r="F654" s="59"/>
      <c r="G654" s="59"/>
      <c r="H654" s="59"/>
      <c r="I654" s="59"/>
      <c r="J654" s="59"/>
      <c r="K654" s="59"/>
      <c r="L654" s="59"/>
      <c r="M654" s="59"/>
      <c r="N654" s="59"/>
      <c r="O654" s="59"/>
      <c r="P654" s="59"/>
      <c r="Q654" s="59"/>
      <c r="R654" s="59"/>
      <c r="S654" s="59"/>
      <c r="T654" s="59"/>
      <c r="U654" s="59"/>
      <c r="V654" s="59"/>
    </row>
    <row r="655" spans="1:22">
      <c r="A655" s="59"/>
      <c r="B655" s="59"/>
      <c r="C655" s="59"/>
      <c r="D655" s="59"/>
      <c r="E655" s="59"/>
      <c r="F655" s="59"/>
      <c r="G655" s="59"/>
      <c r="H655" s="59"/>
      <c r="I655" s="59"/>
      <c r="J655" s="59"/>
      <c r="K655" s="59"/>
      <c r="L655" s="59"/>
      <c r="M655" s="59"/>
      <c r="N655" s="59"/>
      <c r="O655" s="59"/>
      <c r="P655" s="59"/>
      <c r="Q655" s="59"/>
      <c r="R655" s="59"/>
      <c r="S655" s="59"/>
      <c r="T655" s="59"/>
      <c r="U655" s="59"/>
      <c r="V655" s="59"/>
    </row>
    <row r="656" spans="1:22">
      <c r="A656" s="59"/>
      <c r="B656" s="59"/>
      <c r="C656" s="59"/>
      <c r="D656" s="59"/>
      <c r="E656" s="59"/>
      <c r="F656" s="59"/>
      <c r="G656" s="59"/>
      <c r="H656" s="59"/>
      <c r="I656" s="59"/>
      <c r="J656" s="59"/>
      <c r="K656" s="59"/>
      <c r="L656" s="59"/>
      <c r="M656" s="59"/>
      <c r="N656" s="59"/>
      <c r="O656" s="59"/>
      <c r="P656" s="59"/>
      <c r="Q656" s="59"/>
      <c r="R656" s="59"/>
      <c r="S656" s="59"/>
      <c r="T656" s="59"/>
      <c r="U656" s="59"/>
      <c r="V656" s="59"/>
    </row>
    <row r="657" spans="1:22">
      <c r="A657" s="59"/>
      <c r="B657" s="59"/>
      <c r="C657" s="59"/>
      <c r="D657" s="59"/>
      <c r="E657" s="59"/>
      <c r="F657" s="59"/>
      <c r="G657" s="59"/>
      <c r="H657" s="59"/>
      <c r="I657" s="59"/>
      <c r="J657" s="59"/>
      <c r="K657" s="59"/>
      <c r="L657" s="59"/>
      <c r="M657" s="59"/>
      <c r="N657" s="59"/>
      <c r="O657" s="59"/>
      <c r="P657" s="59"/>
      <c r="Q657" s="59"/>
      <c r="R657" s="59"/>
      <c r="S657" s="59"/>
      <c r="T657" s="59"/>
      <c r="U657" s="59"/>
      <c r="V657" s="59"/>
    </row>
    <row r="658" spans="1:22">
      <c r="A658" s="59"/>
      <c r="B658" s="59"/>
      <c r="C658" s="59"/>
      <c r="D658" s="59"/>
      <c r="E658" s="59"/>
      <c r="F658" s="59"/>
      <c r="G658" s="59"/>
      <c r="H658" s="59"/>
      <c r="I658" s="59"/>
      <c r="J658" s="59"/>
      <c r="K658" s="59"/>
      <c r="L658" s="59"/>
      <c r="M658" s="59"/>
      <c r="N658" s="59"/>
      <c r="O658" s="59"/>
      <c r="P658" s="59"/>
      <c r="Q658" s="59"/>
      <c r="R658" s="59"/>
      <c r="S658" s="59"/>
      <c r="T658" s="59"/>
      <c r="U658" s="59"/>
      <c r="V658" s="59"/>
    </row>
    <row r="659" spans="1:22">
      <c r="A659" s="59"/>
      <c r="B659" s="59"/>
      <c r="C659" s="59"/>
      <c r="D659" s="59"/>
      <c r="E659" s="59"/>
      <c r="F659" s="59"/>
      <c r="G659" s="59"/>
      <c r="H659" s="59"/>
      <c r="I659" s="59"/>
      <c r="J659" s="59"/>
      <c r="K659" s="59"/>
      <c r="L659" s="59"/>
      <c r="M659" s="59"/>
      <c r="N659" s="59"/>
      <c r="O659" s="59"/>
      <c r="P659" s="59"/>
      <c r="Q659" s="59"/>
      <c r="R659" s="59"/>
      <c r="S659" s="59"/>
      <c r="T659" s="59"/>
      <c r="U659" s="59"/>
      <c r="V659" s="59"/>
    </row>
    <row r="660" spans="1:22">
      <c r="A660" s="59"/>
      <c r="B660" s="59"/>
      <c r="C660" s="59"/>
      <c r="D660" s="59"/>
      <c r="E660" s="59"/>
      <c r="F660" s="59"/>
      <c r="G660" s="59"/>
      <c r="H660" s="59"/>
      <c r="I660" s="59"/>
      <c r="J660" s="59"/>
      <c r="K660" s="59"/>
      <c r="L660" s="59"/>
      <c r="M660" s="59"/>
      <c r="N660" s="59"/>
      <c r="O660" s="59"/>
      <c r="P660" s="59"/>
      <c r="Q660" s="59"/>
      <c r="R660" s="59"/>
      <c r="S660" s="59"/>
      <c r="T660" s="59"/>
      <c r="U660" s="59"/>
      <c r="V660" s="59"/>
    </row>
    <row r="661" spans="1:22">
      <c r="A661" s="59"/>
      <c r="B661" s="59"/>
      <c r="C661" s="59"/>
      <c r="D661" s="59"/>
      <c r="E661" s="59"/>
      <c r="F661" s="59"/>
      <c r="G661" s="59"/>
      <c r="H661" s="59"/>
      <c r="I661" s="59"/>
      <c r="J661" s="59"/>
      <c r="K661" s="59"/>
      <c r="L661" s="59"/>
      <c r="M661" s="59"/>
      <c r="N661" s="59"/>
      <c r="O661" s="59"/>
      <c r="P661" s="59"/>
      <c r="Q661" s="59"/>
      <c r="R661" s="59"/>
      <c r="S661" s="59"/>
      <c r="T661" s="59"/>
      <c r="U661" s="59"/>
      <c r="V661" s="59"/>
    </row>
    <row r="662" spans="1:22">
      <c r="A662" s="59"/>
      <c r="B662" s="59"/>
      <c r="C662" s="59"/>
      <c r="D662" s="59"/>
      <c r="E662" s="59"/>
      <c r="F662" s="59"/>
      <c r="G662" s="59"/>
      <c r="H662" s="59"/>
      <c r="I662" s="59"/>
      <c r="J662" s="59"/>
      <c r="K662" s="59"/>
      <c r="L662" s="59"/>
      <c r="M662" s="59"/>
      <c r="N662" s="59"/>
      <c r="O662" s="59"/>
      <c r="P662" s="59"/>
      <c r="Q662" s="59"/>
      <c r="R662" s="59"/>
      <c r="S662" s="59"/>
      <c r="T662" s="59"/>
      <c r="U662" s="59"/>
      <c r="V662" s="59"/>
    </row>
    <row r="663" spans="1:22">
      <c r="A663" s="59"/>
      <c r="B663" s="59"/>
      <c r="C663" s="59"/>
      <c r="D663" s="59"/>
      <c r="E663" s="59"/>
      <c r="F663" s="59"/>
      <c r="G663" s="59"/>
      <c r="H663" s="59"/>
      <c r="I663" s="59"/>
      <c r="J663" s="59"/>
      <c r="K663" s="59"/>
      <c r="L663" s="59"/>
      <c r="M663" s="59"/>
      <c r="N663" s="59"/>
      <c r="O663" s="59"/>
      <c r="P663" s="59"/>
      <c r="Q663" s="59"/>
      <c r="R663" s="59"/>
      <c r="S663" s="59"/>
      <c r="T663" s="59"/>
      <c r="U663" s="59"/>
      <c r="V663" s="59"/>
    </row>
    <row r="664" spans="1:22">
      <c r="A664" s="59"/>
      <c r="B664" s="59"/>
      <c r="C664" s="59"/>
      <c r="D664" s="59"/>
      <c r="E664" s="59"/>
      <c r="F664" s="59"/>
      <c r="G664" s="59"/>
      <c r="H664" s="59"/>
      <c r="I664" s="59"/>
      <c r="J664" s="59"/>
      <c r="K664" s="59"/>
      <c r="L664" s="59"/>
      <c r="M664" s="59"/>
      <c r="N664" s="59"/>
      <c r="O664" s="59"/>
      <c r="P664" s="59"/>
      <c r="Q664" s="59"/>
      <c r="R664" s="59"/>
      <c r="S664" s="59"/>
      <c r="T664" s="59"/>
      <c r="U664" s="59"/>
      <c r="V664" s="59"/>
    </row>
    <row r="665" spans="1:22">
      <c r="A665" s="59"/>
      <c r="B665" s="59"/>
      <c r="C665" s="59"/>
      <c r="D665" s="59"/>
      <c r="E665" s="59"/>
      <c r="F665" s="59"/>
      <c r="G665" s="59"/>
      <c r="H665" s="59"/>
      <c r="I665" s="59"/>
      <c r="J665" s="59"/>
      <c r="K665" s="59"/>
      <c r="L665" s="59"/>
      <c r="M665" s="59"/>
      <c r="N665" s="59"/>
      <c r="O665" s="59"/>
      <c r="P665" s="59"/>
      <c r="Q665" s="59"/>
      <c r="R665" s="59"/>
      <c r="S665" s="59"/>
      <c r="T665" s="59"/>
      <c r="U665" s="59"/>
      <c r="V665" s="59"/>
    </row>
    <row r="666" spans="1:22">
      <c r="A666" s="59"/>
      <c r="B666" s="59"/>
      <c r="C666" s="59"/>
      <c r="D666" s="59"/>
      <c r="E666" s="59"/>
      <c r="F666" s="59"/>
      <c r="G666" s="59"/>
      <c r="H666" s="59"/>
      <c r="I666" s="59"/>
      <c r="J666" s="59"/>
      <c r="K666" s="59"/>
      <c r="L666" s="59"/>
      <c r="M666" s="59"/>
      <c r="N666" s="59"/>
      <c r="O666" s="59"/>
      <c r="P666" s="59"/>
      <c r="Q666" s="59"/>
      <c r="R666" s="59"/>
      <c r="S666" s="59"/>
      <c r="T666" s="59"/>
      <c r="U666" s="59"/>
      <c r="V666" s="59"/>
    </row>
    <row r="667" spans="1:22">
      <c r="A667" s="59"/>
      <c r="B667" s="59"/>
      <c r="C667" s="59"/>
      <c r="D667" s="59"/>
      <c r="E667" s="59"/>
      <c r="F667" s="59"/>
      <c r="G667" s="59"/>
      <c r="H667" s="59"/>
      <c r="I667" s="59"/>
      <c r="J667" s="59"/>
      <c r="K667" s="59"/>
      <c r="L667" s="59"/>
      <c r="M667" s="59"/>
      <c r="N667" s="59"/>
      <c r="O667" s="59"/>
      <c r="P667" s="59"/>
      <c r="Q667" s="59"/>
      <c r="R667" s="59"/>
      <c r="S667" s="59"/>
      <c r="T667" s="59"/>
      <c r="U667" s="59"/>
      <c r="V667" s="59"/>
    </row>
    <row r="668" spans="1:22">
      <c r="A668" s="59"/>
      <c r="B668" s="59"/>
      <c r="C668" s="59"/>
      <c r="D668" s="59"/>
      <c r="E668" s="59"/>
      <c r="F668" s="59"/>
      <c r="G668" s="59"/>
      <c r="H668" s="59"/>
      <c r="I668" s="59"/>
      <c r="J668" s="59"/>
      <c r="K668" s="59"/>
      <c r="L668" s="59"/>
      <c r="M668" s="59"/>
      <c r="N668" s="59"/>
      <c r="O668" s="59"/>
      <c r="P668" s="59"/>
      <c r="Q668" s="59"/>
      <c r="R668" s="59"/>
      <c r="S668" s="59"/>
      <c r="T668" s="59"/>
      <c r="U668" s="59"/>
      <c r="V668" s="59"/>
    </row>
    <row r="669" spans="1:22">
      <c r="A669" s="59"/>
      <c r="B669" s="59"/>
      <c r="C669" s="59"/>
      <c r="D669" s="59"/>
      <c r="E669" s="59"/>
      <c r="F669" s="59"/>
      <c r="G669" s="59"/>
      <c r="H669" s="59"/>
      <c r="I669" s="59"/>
      <c r="J669" s="59"/>
      <c r="K669" s="59"/>
      <c r="L669" s="59"/>
      <c r="M669" s="59"/>
      <c r="N669" s="59"/>
      <c r="O669" s="59"/>
      <c r="P669" s="59"/>
      <c r="Q669" s="59"/>
      <c r="R669" s="59"/>
      <c r="S669" s="59"/>
      <c r="T669" s="59"/>
      <c r="U669" s="59"/>
      <c r="V669" s="59"/>
    </row>
    <row r="670" spans="1:22">
      <c r="A670" s="59"/>
      <c r="B670" s="59"/>
      <c r="C670" s="59"/>
      <c r="D670" s="59"/>
      <c r="E670" s="59"/>
      <c r="F670" s="59"/>
      <c r="G670" s="59"/>
      <c r="H670" s="59"/>
      <c r="I670" s="59"/>
      <c r="J670" s="59"/>
      <c r="K670" s="59"/>
      <c r="L670" s="59"/>
      <c r="M670" s="59"/>
      <c r="N670" s="59"/>
      <c r="O670" s="59"/>
      <c r="P670" s="59"/>
      <c r="Q670" s="59"/>
      <c r="R670" s="59"/>
      <c r="S670" s="59"/>
      <c r="T670" s="59"/>
      <c r="U670" s="59"/>
      <c r="V670" s="59"/>
    </row>
    <row r="671" spans="1:22">
      <c r="A671" s="59"/>
      <c r="B671" s="59"/>
      <c r="C671" s="59"/>
      <c r="D671" s="59"/>
      <c r="E671" s="59"/>
      <c r="F671" s="59"/>
      <c r="G671" s="59"/>
      <c r="H671" s="59"/>
      <c r="I671" s="59"/>
      <c r="J671" s="59"/>
      <c r="K671" s="59"/>
      <c r="L671" s="59"/>
      <c r="M671" s="59"/>
      <c r="N671" s="59"/>
      <c r="O671" s="59"/>
      <c r="P671" s="59"/>
      <c r="Q671" s="59"/>
      <c r="R671" s="59"/>
      <c r="S671" s="59"/>
      <c r="T671" s="59"/>
      <c r="U671" s="59"/>
      <c r="V671" s="59"/>
    </row>
    <row r="672" spans="1:22">
      <c r="A672" s="59"/>
      <c r="B672" s="59"/>
      <c r="C672" s="59"/>
      <c r="D672" s="59"/>
      <c r="E672" s="59"/>
      <c r="F672" s="59"/>
      <c r="G672" s="59"/>
      <c r="H672" s="59"/>
      <c r="I672" s="59"/>
      <c r="J672" s="59"/>
      <c r="K672" s="59"/>
      <c r="L672" s="59"/>
      <c r="M672" s="59"/>
      <c r="N672" s="59"/>
      <c r="O672" s="59"/>
      <c r="P672" s="59"/>
      <c r="Q672" s="59"/>
      <c r="R672" s="59"/>
      <c r="S672" s="59"/>
      <c r="T672" s="59"/>
      <c r="U672" s="59"/>
      <c r="V672" s="59"/>
    </row>
    <row r="673" spans="1:22">
      <c r="A673" s="59"/>
      <c r="B673" s="59"/>
      <c r="C673" s="59"/>
      <c r="D673" s="59"/>
      <c r="E673" s="59"/>
      <c r="F673" s="59"/>
      <c r="G673" s="59"/>
      <c r="H673" s="59"/>
      <c r="I673" s="59"/>
      <c r="J673" s="59"/>
      <c r="K673" s="59"/>
      <c r="L673" s="59"/>
      <c r="M673" s="59"/>
      <c r="N673" s="59"/>
      <c r="O673" s="59"/>
      <c r="P673" s="59"/>
      <c r="Q673" s="59"/>
      <c r="R673" s="59"/>
      <c r="S673" s="59"/>
      <c r="T673" s="59"/>
      <c r="U673" s="59"/>
      <c r="V673" s="59"/>
    </row>
    <row r="674" spans="1:22">
      <c r="A674" s="59"/>
      <c r="B674" s="59"/>
      <c r="C674" s="59"/>
      <c r="D674" s="59"/>
      <c r="E674" s="59"/>
      <c r="F674" s="59"/>
      <c r="G674" s="59"/>
      <c r="H674" s="59"/>
      <c r="I674" s="59"/>
      <c r="J674" s="59"/>
      <c r="K674" s="59"/>
      <c r="L674" s="59"/>
      <c r="M674" s="59"/>
      <c r="N674" s="59"/>
      <c r="O674" s="59"/>
      <c r="P674" s="59"/>
      <c r="Q674" s="59"/>
      <c r="R674" s="59"/>
      <c r="S674" s="59"/>
      <c r="T674" s="59"/>
      <c r="U674" s="59"/>
      <c r="V674" s="59"/>
    </row>
    <row r="675" spans="1:22">
      <c r="A675" s="59"/>
      <c r="B675" s="59"/>
      <c r="C675" s="59"/>
      <c r="D675" s="59"/>
      <c r="E675" s="59"/>
      <c r="F675" s="59"/>
      <c r="G675" s="59"/>
      <c r="H675" s="59"/>
      <c r="I675" s="59"/>
      <c r="J675" s="59"/>
      <c r="K675" s="59"/>
      <c r="L675" s="59"/>
      <c r="M675" s="59"/>
      <c r="N675" s="59"/>
      <c r="O675" s="59"/>
      <c r="P675" s="59"/>
      <c r="Q675" s="59"/>
      <c r="R675" s="59"/>
      <c r="S675" s="59"/>
      <c r="T675" s="59"/>
      <c r="U675" s="59"/>
      <c r="V675" s="59"/>
    </row>
    <row r="676" spans="1:22">
      <c r="A676" s="59"/>
      <c r="B676" s="59"/>
      <c r="C676" s="59"/>
      <c r="D676" s="59"/>
      <c r="E676" s="59"/>
      <c r="F676" s="59"/>
      <c r="G676" s="59"/>
      <c r="H676" s="59"/>
      <c r="I676" s="59"/>
      <c r="J676" s="59"/>
      <c r="K676" s="59"/>
      <c r="L676" s="59"/>
      <c r="M676" s="59"/>
      <c r="N676" s="59"/>
      <c r="O676" s="59"/>
      <c r="P676" s="59"/>
      <c r="Q676" s="59"/>
      <c r="R676" s="59"/>
      <c r="S676" s="59"/>
      <c r="T676" s="59"/>
      <c r="U676" s="59"/>
      <c r="V676" s="59"/>
    </row>
    <row r="677" spans="1:22">
      <c r="A677" s="59"/>
      <c r="B677" s="59"/>
      <c r="C677" s="59"/>
      <c r="D677" s="59"/>
      <c r="E677" s="59"/>
      <c r="F677" s="59"/>
      <c r="G677" s="59"/>
      <c r="H677" s="59"/>
      <c r="I677" s="59"/>
      <c r="J677" s="59"/>
      <c r="K677" s="59"/>
      <c r="L677" s="59"/>
      <c r="M677" s="59"/>
      <c r="N677" s="59"/>
      <c r="O677" s="59"/>
      <c r="P677" s="59"/>
      <c r="Q677" s="59"/>
      <c r="R677" s="59"/>
      <c r="S677" s="59"/>
      <c r="T677" s="59"/>
      <c r="U677" s="59"/>
      <c r="V677" s="59"/>
    </row>
    <row r="678" spans="1:22">
      <c r="A678" s="59"/>
      <c r="B678" s="59"/>
      <c r="C678" s="59"/>
      <c r="D678" s="59"/>
      <c r="E678" s="59"/>
      <c r="F678" s="59"/>
      <c r="G678" s="59"/>
      <c r="H678" s="59"/>
      <c r="I678" s="59"/>
      <c r="J678" s="59"/>
      <c r="K678" s="59"/>
      <c r="L678" s="59"/>
      <c r="M678" s="59"/>
      <c r="N678" s="59"/>
      <c r="O678" s="59"/>
      <c r="P678" s="59"/>
      <c r="Q678" s="59"/>
      <c r="R678" s="59"/>
      <c r="S678" s="59"/>
      <c r="T678" s="59"/>
      <c r="U678" s="59"/>
      <c r="V678" s="59"/>
    </row>
    <row r="679" spans="1:22">
      <c r="A679" s="59"/>
      <c r="B679" s="59"/>
      <c r="C679" s="59"/>
      <c r="D679" s="59"/>
      <c r="E679" s="59"/>
      <c r="F679" s="59"/>
      <c r="G679" s="59"/>
      <c r="H679" s="59"/>
      <c r="I679" s="59"/>
      <c r="J679" s="59"/>
      <c r="K679" s="59"/>
      <c r="L679" s="59"/>
      <c r="M679" s="59"/>
      <c r="N679" s="59"/>
      <c r="O679" s="59"/>
      <c r="P679" s="59"/>
      <c r="Q679" s="59"/>
      <c r="R679" s="59"/>
      <c r="S679" s="59"/>
      <c r="T679" s="59"/>
      <c r="U679" s="59"/>
      <c r="V679" s="59"/>
    </row>
    <row r="680" spans="1:22">
      <c r="A680" s="59"/>
      <c r="B680" s="59"/>
      <c r="C680" s="59"/>
      <c r="D680" s="59"/>
      <c r="E680" s="59"/>
      <c r="F680" s="59"/>
      <c r="G680" s="59"/>
      <c r="H680" s="59"/>
      <c r="I680" s="59"/>
      <c r="J680" s="59"/>
      <c r="K680" s="59"/>
      <c r="L680" s="59"/>
      <c r="M680" s="59"/>
      <c r="N680" s="59"/>
      <c r="O680" s="59"/>
      <c r="P680" s="59"/>
      <c r="Q680" s="59"/>
      <c r="R680" s="59"/>
      <c r="S680" s="59"/>
      <c r="T680" s="59"/>
      <c r="U680" s="59"/>
      <c r="V680" s="59"/>
    </row>
    <row r="681" spans="1:22">
      <c r="A681" s="59"/>
      <c r="B681" s="59"/>
      <c r="C681" s="59"/>
      <c r="D681" s="59"/>
      <c r="E681" s="59"/>
      <c r="F681" s="59"/>
      <c r="G681" s="59"/>
      <c r="H681" s="59"/>
      <c r="I681" s="59"/>
      <c r="J681" s="59"/>
      <c r="K681" s="59"/>
      <c r="L681" s="59"/>
      <c r="M681" s="59"/>
      <c r="N681" s="59"/>
      <c r="O681" s="59"/>
      <c r="P681" s="59"/>
      <c r="Q681" s="59"/>
      <c r="R681" s="59"/>
      <c r="S681" s="59"/>
      <c r="T681" s="59"/>
      <c r="U681" s="59"/>
      <c r="V681" s="59"/>
    </row>
    <row r="682" spans="1:22">
      <c r="A682" s="59"/>
      <c r="B682" s="59"/>
      <c r="C682" s="59"/>
      <c r="D682" s="59"/>
      <c r="E682" s="59"/>
      <c r="F682" s="59"/>
      <c r="G682" s="59"/>
      <c r="H682" s="59"/>
      <c r="I682" s="59"/>
      <c r="J682" s="59"/>
      <c r="K682" s="59"/>
      <c r="L682" s="59"/>
      <c r="M682" s="59"/>
      <c r="N682" s="59"/>
      <c r="O682" s="59"/>
      <c r="P682" s="59"/>
      <c r="Q682" s="59"/>
      <c r="R682" s="59"/>
      <c r="S682" s="59"/>
      <c r="T682" s="59"/>
      <c r="U682" s="59"/>
      <c r="V682" s="59"/>
    </row>
    <row r="683" spans="1:22">
      <c r="A683" s="59"/>
      <c r="B683" s="59"/>
      <c r="C683" s="59"/>
      <c r="D683" s="59"/>
      <c r="E683" s="59"/>
      <c r="F683" s="59"/>
      <c r="G683" s="59"/>
      <c r="H683" s="59"/>
      <c r="I683" s="59"/>
      <c r="J683" s="59"/>
      <c r="K683" s="59"/>
      <c r="L683" s="59"/>
      <c r="M683" s="59"/>
      <c r="N683" s="59"/>
      <c r="O683" s="59"/>
      <c r="P683" s="59"/>
      <c r="Q683" s="59"/>
      <c r="R683" s="59"/>
      <c r="S683" s="59"/>
      <c r="T683" s="59"/>
      <c r="U683" s="59"/>
      <c r="V683" s="59"/>
    </row>
    <row r="684" spans="1:22">
      <c r="A684" s="59"/>
      <c r="B684" s="59"/>
      <c r="C684" s="59"/>
      <c r="D684" s="59"/>
      <c r="E684" s="59"/>
      <c r="F684" s="59"/>
      <c r="G684" s="59"/>
      <c r="H684" s="59"/>
      <c r="I684" s="59"/>
      <c r="J684" s="59"/>
      <c r="K684" s="59"/>
      <c r="L684" s="59"/>
      <c r="M684" s="59"/>
      <c r="N684" s="59"/>
      <c r="O684" s="59"/>
      <c r="P684" s="59"/>
      <c r="Q684" s="59"/>
      <c r="R684" s="59"/>
      <c r="S684" s="59"/>
      <c r="T684" s="59"/>
      <c r="U684" s="59"/>
      <c r="V684" s="59"/>
    </row>
    <row r="685" spans="1:22">
      <c r="A685" s="59"/>
      <c r="B685" s="59"/>
      <c r="C685" s="59"/>
      <c r="D685" s="59"/>
      <c r="E685" s="59"/>
      <c r="F685" s="59"/>
      <c r="G685" s="59"/>
      <c r="H685" s="59"/>
      <c r="I685" s="59"/>
      <c r="J685" s="59"/>
      <c r="K685" s="59"/>
      <c r="L685" s="59"/>
      <c r="M685" s="59"/>
      <c r="N685" s="59"/>
      <c r="O685" s="59"/>
      <c r="P685" s="59"/>
      <c r="Q685" s="59"/>
      <c r="R685" s="59"/>
      <c r="S685" s="59"/>
      <c r="T685" s="59"/>
      <c r="U685" s="59"/>
      <c r="V685" s="59"/>
    </row>
    <row r="686" spans="1:22">
      <c r="A686" s="59"/>
      <c r="B686" s="59"/>
      <c r="C686" s="59"/>
      <c r="D686" s="59"/>
      <c r="E686" s="59"/>
      <c r="F686" s="59"/>
      <c r="G686" s="59"/>
      <c r="H686" s="59"/>
      <c r="I686" s="59"/>
      <c r="J686" s="59"/>
      <c r="K686" s="59"/>
      <c r="L686" s="59"/>
      <c r="M686" s="59"/>
      <c r="N686" s="59"/>
      <c r="O686" s="59"/>
      <c r="P686" s="59"/>
      <c r="Q686" s="59"/>
      <c r="R686" s="59"/>
      <c r="S686" s="59"/>
      <c r="T686" s="59"/>
      <c r="U686" s="59"/>
      <c r="V686" s="59"/>
    </row>
    <row r="687" spans="1:22">
      <c r="A687" s="59"/>
      <c r="B687" s="59"/>
      <c r="C687" s="59"/>
      <c r="D687" s="59"/>
      <c r="E687" s="59"/>
      <c r="F687" s="59"/>
      <c r="G687" s="59"/>
      <c r="H687" s="59"/>
      <c r="I687" s="59"/>
      <c r="J687" s="59"/>
      <c r="K687" s="59"/>
      <c r="L687" s="59"/>
      <c r="M687" s="59"/>
      <c r="N687" s="59"/>
      <c r="O687" s="59"/>
      <c r="P687" s="59"/>
      <c r="Q687" s="59"/>
      <c r="R687" s="59"/>
      <c r="S687" s="59"/>
      <c r="T687" s="59"/>
      <c r="U687" s="59"/>
      <c r="V687" s="59"/>
    </row>
    <row r="688" spans="1:22">
      <c r="A688" s="59"/>
      <c r="B688" s="59"/>
      <c r="C688" s="59"/>
      <c r="D688" s="59"/>
      <c r="E688" s="59"/>
      <c r="F688" s="59"/>
      <c r="G688" s="59"/>
      <c r="H688" s="59"/>
      <c r="I688" s="59"/>
      <c r="J688" s="59"/>
      <c r="K688" s="59"/>
      <c r="L688" s="59"/>
      <c r="M688" s="59"/>
      <c r="N688" s="59"/>
      <c r="O688" s="59"/>
      <c r="P688" s="59"/>
      <c r="Q688" s="59"/>
      <c r="R688" s="59"/>
      <c r="S688" s="59"/>
      <c r="T688" s="59"/>
      <c r="U688" s="59"/>
      <c r="V688" s="59"/>
    </row>
    <row r="689" spans="1:22">
      <c r="A689" s="59"/>
      <c r="B689" s="59"/>
      <c r="C689" s="59"/>
      <c r="D689" s="59"/>
      <c r="E689" s="59"/>
      <c r="F689" s="59"/>
      <c r="G689" s="59"/>
      <c r="H689" s="59"/>
      <c r="I689" s="59"/>
      <c r="J689" s="59"/>
      <c r="K689" s="59"/>
      <c r="L689" s="59"/>
      <c r="M689" s="59"/>
      <c r="N689" s="59"/>
      <c r="O689" s="59"/>
      <c r="P689" s="59"/>
      <c r="Q689" s="59"/>
      <c r="R689" s="59"/>
      <c r="S689" s="59"/>
      <c r="T689" s="59"/>
      <c r="U689" s="59"/>
      <c r="V689" s="59"/>
    </row>
    <row r="690" spans="1:22">
      <c r="A690" s="59"/>
      <c r="B690" s="59"/>
      <c r="C690" s="59"/>
      <c r="D690" s="59"/>
      <c r="E690" s="59"/>
      <c r="F690" s="59"/>
      <c r="G690" s="59"/>
      <c r="H690" s="59"/>
      <c r="I690" s="59"/>
      <c r="J690" s="59"/>
      <c r="K690" s="59"/>
      <c r="L690" s="59"/>
      <c r="M690" s="59"/>
      <c r="N690" s="59"/>
      <c r="O690" s="59"/>
      <c r="P690" s="59"/>
      <c r="Q690" s="59"/>
      <c r="R690" s="59"/>
      <c r="S690" s="59"/>
      <c r="T690" s="59"/>
      <c r="U690" s="59"/>
      <c r="V690" s="59"/>
    </row>
    <row r="691" spans="1:22">
      <c r="A691" s="59"/>
      <c r="B691" s="59"/>
      <c r="C691" s="59"/>
      <c r="D691" s="59"/>
      <c r="E691" s="59"/>
      <c r="F691" s="59"/>
      <c r="G691" s="59"/>
      <c r="H691" s="59"/>
      <c r="I691" s="59"/>
      <c r="J691" s="59"/>
      <c r="K691" s="59"/>
      <c r="L691" s="59"/>
      <c r="M691" s="59"/>
      <c r="N691" s="59"/>
      <c r="O691" s="59"/>
      <c r="P691" s="59"/>
      <c r="Q691" s="59"/>
      <c r="R691" s="59"/>
      <c r="S691" s="59"/>
      <c r="T691" s="59"/>
      <c r="U691" s="59"/>
      <c r="V691" s="59"/>
    </row>
    <row r="692" spans="1:22">
      <c r="A692" s="59"/>
      <c r="B692" s="59"/>
      <c r="C692" s="59"/>
      <c r="D692" s="59"/>
      <c r="E692" s="59"/>
      <c r="F692" s="59"/>
      <c r="G692" s="59"/>
      <c r="H692" s="59"/>
      <c r="I692" s="59"/>
      <c r="J692" s="59"/>
      <c r="K692" s="59"/>
      <c r="L692" s="59"/>
      <c r="M692" s="59"/>
      <c r="N692" s="59"/>
      <c r="O692" s="59"/>
      <c r="P692" s="59"/>
      <c r="Q692" s="59"/>
      <c r="R692" s="59"/>
      <c r="S692" s="59"/>
      <c r="T692" s="59"/>
      <c r="U692" s="59"/>
      <c r="V692" s="59"/>
    </row>
    <row r="693" spans="1:22">
      <c r="A693" s="59"/>
      <c r="B693" s="59"/>
      <c r="C693" s="59"/>
      <c r="D693" s="59"/>
      <c r="E693" s="59"/>
      <c r="F693" s="59"/>
      <c r="G693" s="59"/>
      <c r="H693" s="59"/>
      <c r="I693" s="59"/>
      <c r="J693" s="59"/>
      <c r="K693" s="59"/>
      <c r="L693" s="59"/>
      <c r="M693" s="59"/>
      <c r="N693" s="59"/>
      <c r="O693" s="59"/>
      <c r="P693" s="59"/>
      <c r="Q693" s="59"/>
      <c r="R693" s="59"/>
      <c r="S693" s="59"/>
      <c r="T693" s="59"/>
      <c r="U693" s="59"/>
      <c r="V693" s="59"/>
    </row>
    <row r="694" spans="1:22">
      <c r="A694" s="59"/>
      <c r="B694" s="59"/>
      <c r="C694" s="59"/>
      <c r="D694" s="59"/>
      <c r="E694" s="59"/>
      <c r="F694" s="59"/>
      <c r="G694" s="59"/>
      <c r="H694" s="59"/>
      <c r="I694" s="59"/>
      <c r="J694" s="59"/>
      <c r="K694" s="59"/>
      <c r="L694" s="59"/>
      <c r="M694" s="59"/>
      <c r="N694" s="59"/>
      <c r="O694" s="59"/>
      <c r="P694" s="59"/>
      <c r="Q694" s="59"/>
      <c r="R694" s="59"/>
      <c r="S694" s="59"/>
      <c r="T694" s="59"/>
      <c r="U694" s="59"/>
      <c r="V694" s="59"/>
    </row>
    <row r="695" spans="1:22">
      <c r="A695" s="59"/>
      <c r="B695" s="59"/>
      <c r="C695" s="59"/>
      <c r="D695" s="59"/>
      <c r="E695" s="59"/>
      <c r="F695" s="59"/>
      <c r="G695" s="59"/>
      <c r="H695" s="59"/>
      <c r="I695" s="59"/>
      <c r="J695" s="59"/>
      <c r="K695" s="59"/>
      <c r="L695" s="59"/>
      <c r="M695" s="59"/>
      <c r="N695" s="59"/>
      <c r="O695" s="59"/>
      <c r="P695" s="59"/>
      <c r="Q695" s="59"/>
      <c r="R695" s="59"/>
      <c r="S695" s="59"/>
      <c r="T695" s="59"/>
      <c r="U695" s="59"/>
      <c r="V695" s="59"/>
    </row>
    <row r="696" spans="1:22">
      <c r="A696" s="59"/>
      <c r="B696" s="59"/>
      <c r="C696" s="59"/>
      <c r="D696" s="59"/>
      <c r="E696" s="59"/>
      <c r="F696" s="59"/>
      <c r="G696" s="59"/>
      <c r="H696" s="59"/>
      <c r="I696" s="59"/>
      <c r="J696" s="59"/>
      <c r="K696" s="59"/>
      <c r="L696" s="59"/>
      <c r="M696" s="59"/>
      <c r="N696" s="59"/>
      <c r="O696" s="59"/>
      <c r="P696" s="59"/>
      <c r="Q696" s="59"/>
      <c r="R696" s="59"/>
      <c r="S696" s="59"/>
      <c r="T696" s="59"/>
      <c r="U696" s="59"/>
      <c r="V696" s="59"/>
    </row>
    <row r="697" spans="1:22">
      <c r="A697" s="59"/>
      <c r="B697" s="59"/>
      <c r="C697" s="59"/>
      <c r="D697" s="59"/>
      <c r="E697" s="59"/>
      <c r="F697" s="59"/>
      <c r="G697" s="59"/>
      <c r="H697" s="59"/>
      <c r="I697" s="59"/>
      <c r="J697" s="59"/>
      <c r="K697" s="59"/>
      <c r="L697" s="59"/>
      <c r="M697" s="59"/>
      <c r="N697" s="59"/>
      <c r="O697" s="59"/>
      <c r="P697" s="59"/>
      <c r="Q697" s="59"/>
      <c r="R697" s="59"/>
      <c r="S697" s="59"/>
      <c r="T697" s="59"/>
      <c r="U697" s="59"/>
      <c r="V697" s="59"/>
    </row>
    <row r="698" spans="1:22">
      <c r="A698" s="59"/>
      <c r="B698" s="59"/>
      <c r="C698" s="59"/>
      <c r="D698" s="59"/>
      <c r="E698" s="59"/>
      <c r="F698" s="59"/>
      <c r="G698" s="59"/>
      <c r="H698" s="59"/>
      <c r="I698" s="59"/>
      <c r="J698" s="59"/>
      <c r="K698" s="59"/>
      <c r="L698" s="59"/>
      <c r="M698" s="59"/>
      <c r="N698" s="59"/>
      <c r="O698" s="59"/>
      <c r="P698" s="59"/>
      <c r="Q698" s="59"/>
      <c r="R698" s="59"/>
      <c r="S698" s="59"/>
      <c r="T698" s="59"/>
      <c r="U698" s="59"/>
      <c r="V698" s="59"/>
    </row>
    <row r="699" spans="1:22">
      <c r="A699" s="59"/>
      <c r="B699" s="59"/>
      <c r="C699" s="59"/>
      <c r="D699" s="59"/>
      <c r="E699" s="59"/>
      <c r="F699" s="59"/>
      <c r="G699" s="59"/>
      <c r="H699" s="59"/>
      <c r="I699" s="59"/>
      <c r="J699" s="59"/>
      <c r="K699" s="59"/>
      <c r="L699" s="59"/>
      <c r="M699" s="59"/>
      <c r="N699" s="59"/>
      <c r="O699" s="59"/>
      <c r="P699" s="59"/>
      <c r="Q699" s="59"/>
      <c r="R699" s="59"/>
      <c r="S699" s="59"/>
      <c r="T699" s="59"/>
      <c r="U699" s="59"/>
      <c r="V699" s="59"/>
    </row>
    <row r="700" spans="1:22">
      <c r="A700" s="59"/>
      <c r="B700" s="59"/>
      <c r="C700" s="59"/>
      <c r="D700" s="59"/>
      <c r="E700" s="59"/>
      <c r="F700" s="59"/>
      <c r="G700" s="59"/>
      <c r="H700" s="59"/>
      <c r="I700" s="59"/>
      <c r="J700" s="59"/>
      <c r="K700" s="59"/>
      <c r="L700" s="59"/>
      <c r="M700" s="59"/>
      <c r="N700" s="59"/>
      <c r="O700" s="59"/>
      <c r="P700" s="59"/>
      <c r="Q700" s="59"/>
      <c r="R700" s="59"/>
      <c r="S700" s="59"/>
      <c r="T700" s="59"/>
      <c r="U700" s="59"/>
      <c r="V700" s="59"/>
    </row>
    <row r="701" spans="1:22">
      <c r="A701" s="59"/>
      <c r="B701" s="59"/>
      <c r="C701" s="59"/>
      <c r="D701" s="59"/>
      <c r="E701" s="59"/>
      <c r="F701" s="59"/>
      <c r="G701" s="59"/>
      <c r="H701" s="59"/>
      <c r="I701" s="59"/>
      <c r="J701" s="59"/>
      <c r="K701" s="59"/>
      <c r="L701" s="59"/>
      <c r="M701" s="59"/>
      <c r="N701" s="59"/>
      <c r="O701" s="59"/>
      <c r="P701" s="59"/>
      <c r="Q701" s="59"/>
      <c r="R701" s="59"/>
      <c r="S701" s="59"/>
      <c r="T701" s="59"/>
      <c r="U701" s="59"/>
      <c r="V701" s="59"/>
    </row>
    <row r="702" spans="1:22">
      <c r="A702" s="59"/>
      <c r="B702" s="59"/>
      <c r="C702" s="59"/>
      <c r="D702" s="59"/>
      <c r="E702" s="59"/>
      <c r="F702" s="59"/>
      <c r="G702" s="59"/>
      <c r="H702" s="59"/>
      <c r="I702" s="59"/>
      <c r="J702" s="59"/>
      <c r="K702" s="59"/>
      <c r="L702" s="59"/>
      <c r="M702" s="59"/>
      <c r="N702" s="59"/>
      <c r="O702" s="59"/>
      <c r="P702" s="59"/>
      <c r="Q702" s="59"/>
      <c r="R702" s="59"/>
      <c r="S702" s="59"/>
      <c r="T702" s="59"/>
      <c r="U702" s="59"/>
      <c r="V702" s="59"/>
    </row>
    <row r="703" spans="1:22">
      <c r="A703" s="59"/>
      <c r="B703" s="59"/>
      <c r="C703" s="59"/>
      <c r="D703" s="59"/>
      <c r="E703" s="59"/>
      <c r="F703" s="59"/>
      <c r="G703" s="59"/>
      <c r="H703" s="59"/>
      <c r="I703" s="59"/>
      <c r="J703" s="59"/>
      <c r="K703" s="59"/>
      <c r="L703" s="59"/>
      <c r="M703" s="59"/>
      <c r="N703" s="59"/>
      <c r="O703" s="59"/>
      <c r="P703" s="59"/>
      <c r="Q703" s="59"/>
      <c r="R703" s="59"/>
      <c r="S703" s="59"/>
      <c r="T703" s="59"/>
      <c r="U703" s="59"/>
      <c r="V703" s="59"/>
    </row>
    <row r="704" spans="1:22">
      <c r="A704" s="59"/>
      <c r="B704" s="59"/>
      <c r="C704" s="59"/>
      <c r="D704" s="59"/>
      <c r="E704" s="59"/>
      <c r="F704" s="59"/>
      <c r="G704" s="59"/>
      <c r="H704" s="59"/>
      <c r="I704" s="59"/>
      <c r="J704" s="59"/>
      <c r="K704" s="59"/>
      <c r="L704" s="59"/>
      <c r="M704" s="59"/>
      <c r="N704" s="59"/>
      <c r="O704" s="59"/>
      <c r="P704" s="59"/>
      <c r="Q704" s="59"/>
      <c r="R704" s="59"/>
      <c r="S704" s="59"/>
      <c r="T704" s="59"/>
      <c r="U704" s="59"/>
      <c r="V704" s="59"/>
    </row>
    <row r="705" spans="1:22">
      <c r="A705" s="59"/>
      <c r="B705" s="59"/>
      <c r="C705" s="59"/>
      <c r="D705" s="59"/>
      <c r="E705" s="59"/>
      <c r="F705" s="59"/>
      <c r="G705" s="59"/>
      <c r="H705" s="59"/>
      <c r="I705" s="59"/>
      <c r="J705" s="59"/>
      <c r="K705" s="59"/>
      <c r="L705" s="59"/>
      <c r="M705" s="59"/>
      <c r="N705" s="59"/>
      <c r="O705" s="59"/>
      <c r="P705" s="59"/>
      <c r="Q705" s="59"/>
      <c r="R705" s="59"/>
      <c r="S705" s="59"/>
      <c r="T705" s="59"/>
      <c r="U705" s="59"/>
      <c r="V705" s="59"/>
    </row>
    <row r="706" spans="1:22">
      <c r="A706" s="59"/>
      <c r="B706" s="59"/>
      <c r="C706" s="59"/>
      <c r="D706" s="59"/>
      <c r="E706" s="59"/>
      <c r="F706" s="59"/>
      <c r="G706" s="59"/>
      <c r="H706" s="59"/>
      <c r="I706" s="59"/>
      <c r="J706" s="59"/>
      <c r="K706" s="59"/>
      <c r="L706" s="59"/>
      <c r="M706" s="59"/>
      <c r="N706" s="59"/>
      <c r="O706" s="59"/>
      <c r="P706" s="59"/>
      <c r="Q706" s="59"/>
      <c r="R706" s="59"/>
      <c r="S706" s="59"/>
      <c r="T706" s="59"/>
      <c r="U706" s="59"/>
      <c r="V706" s="59"/>
    </row>
    <row r="707" spans="1:22">
      <c r="A707" s="59"/>
      <c r="B707" s="59"/>
      <c r="C707" s="59"/>
      <c r="D707" s="59"/>
      <c r="E707" s="59"/>
      <c r="F707" s="59"/>
      <c r="G707" s="59"/>
      <c r="H707" s="59"/>
      <c r="I707" s="59"/>
      <c r="J707" s="59"/>
      <c r="K707" s="59"/>
      <c r="L707" s="59"/>
      <c r="M707" s="59"/>
      <c r="N707" s="59"/>
      <c r="O707" s="59"/>
      <c r="P707" s="59"/>
      <c r="Q707" s="59"/>
      <c r="R707" s="59"/>
      <c r="S707" s="59"/>
      <c r="T707" s="59"/>
      <c r="U707" s="59"/>
      <c r="V707" s="59"/>
    </row>
    <row r="708" spans="1:22">
      <c r="A708" s="59"/>
      <c r="B708" s="59"/>
      <c r="C708" s="59"/>
      <c r="D708" s="59"/>
      <c r="E708" s="59"/>
      <c r="F708" s="59"/>
      <c r="G708" s="59"/>
      <c r="H708" s="59"/>
      <c r="I708" s="59"/>
      <c r="J708" s="59"/>
      <c r="K708" s="59"/>
      <c r="L708" s="59"/>
      <c r="M708" s="59"/>
      <c r="N708" s="59"/>
      <c r="O708" s="59"/>
      <c r="P708" s="59"/>
      <c r="Q708" s="59"/>
      <c r="R708" s="59"/>
      <c r="S708" s="59"/>
      <c r="T708" s="59"/>
      <c r="U708" s="59"/>
      <c r="V708" s="59"/>
    </row>
    <row r="709" spans="1:22">
      <c r="A709" s="59"/>
      <c r="B709" s="59"/>
      <c r="C709" s="59"/>
      <c r="D709" s="59"/>
      <c r="E709" s="59"/>
      <c r="F709" s="59"/>
      <c r="G709" s="59"/>
      <c r="H709" s="59"/>
      <c r="I709" s="59"/>
      <c r="J709" s="59"/>
      <c r="K709" s="59"/>
      <c r="L709" s="59"/>
      <c r="M709" s="59"/>
      <c r="N709" s="59"/>
      <c r="O709" s="59"/>
      <c r="P709" s="59"/>
      <c r="Q709" s="59"/>
      <c r="R709" s="59"/>
      <c r="S709" s="59"/>
      <c r="T709" s="59"/>
      <c r="U709" s="59"/>
      <c r="V709" s="59"/>
    </row>
    <row r="710" spans="1:22">
      <c r="A710" s="59"/>
      <c r="B710" s="59"/>
      <c r="C710" s="59"/>
      <c r="D710" s="59"/>
      <c r="E710" s="59"/>
      <c r="F710" s="59"/>
      <c r="G710" s="59"/>
      <c r="H710" s="59"/>
      <c r="I710" s="59"/>
      <c r="J710" s="59"/>
      <c r="K710" s="59"/>
      <c r="L710" s="59"/>
      <c r="M710" s="59"/>
      <c r="N710" s="59"/>
      <c r="O710" s="59"/>
      <c r="P710" s="59"/>
      <c r="Q710" s="59"/>
      <c r="R710" s="59"/>
      <c r="S710" s="59"/>
      <c r="T710" s="59"/>
      <c r="U710" s="59"/>
      <c r="V710" s="59"/>
    </row>
    <row r="711" spans="1:22">
      <c r="A711" s="59"/>
      <c r="B711" s="59"/>
      <c r="C711" s="59"/>
      <c r="D711" s="59"/>
      <c r="E711" s="59"/>
      <c r="F711" s="59"/>
      <c r="G711" s="59"/>
      <c r="H711" s="59"/>
      <c r="I711" s="59"/>
      <c r="J711" s="59"/>
      <c r="K711" s="59"/>
      <c r="L711" s="59"/>
      <c r="M711" s="59"/>
      <c r="N711" s="59"/>
      <c r="O711" s="59"/>
      <c r="P711" s="59"/>
      <c r="Q711" s="59"/>
      <c r="R711" s="59"/>
      <c r="S711" s="59"/>
      <c r="T711" s="59"/>
      <c r="U711" s="59"/>
      <c r="V711" s="59"/>
    </row>
    <row r="712" spans="1:22">
      <c r="A712" s="59"/>
      <c r="B712" s="59"/>
      <c r="C712" s="59"/>
      <c r="D712" s="59"/>
      <c r="E712" s="59"/>
      <c r="F712" s="59"/>
      <c r="G712" s="59"/>
      <c r="H712" s="59"/>
      <c r="I712" s="59"/>
      <c r="J712" s="59"/>
      <c r="K712" s="59"/>
      <c r="L712" s="59"/>
      <c r="M712" s="59"/>
      <c r="N712" s="59"/>
      <c r="O712" s="59"/>
      <c r="P712" s="59"/>
      <c r="Q712" s="59"/>
      <c r="R712" s="59"/>
      <c r="S712" s="59"/>
      <c r="T712" s="59"/>
      <c r="U712" s="59"/>
      <c r="V712" s="59"/>
    </row>
    <row r="713" spans="1:22">
      <c r="A713" s="59"/>
      <c r="B713" s="59"/>
      <c r="C713" s="59"/>
      <c r="D713" s="59"/>
      <c r="E713" s="59"/>
      <c r="F713" s="59"/>
      <c r="G713" s="59"/>
      <c r="H713" s="59"/>
      <c r="I713" s="59"/>
      <c r="J713" s="59"/>
      <c r="K713" s="59"/>
      <c r="L713" s="59"/>
      <c r="M713" s="59"/>
      <c r="N713" s="59"/>
      <c r="O713" s="59"/>
      <c r="P713" s="59"/>
      <c r="Q713" s="59"/>
      <c r="R713" s="59"/>
      <c r="S713" s="59"/>
      <c r="T713" s="59"/>
      <c r="U713" s="59"/>
      <c r="V713" s="59"/>
    </row>
    <row r="714" spans="1:22">
      <c r="A714" s="59"/>
      <c r="B714" s="59"/>
      <c r="C714" s="59"/>
      <c r="D714" s="59"/>
      <c r="E714" s="59"/>
      <c r="F714" s="59"/>
      <c r="G714" s="59"/>
      <c r="H714" s="59"/>
      <c r="I714" s="59"/>
      <c r="J714" s="59"/>
      <c r="K714" s="59"/>
      <c r="L714" s="59"/>
      <c r="M714" s="59"/>
      <c r="N714" s="59"/>
      <c r="O714" s="59"/>
      <c r="P714" s="59"/>
      <c r="Q714" s="59"/>
      <c r="R714" s="59"/>
      <c r="S714" s="59"/>
      <c r="T714" s="59"/>
      <c r="U714" s="59"/>
      <c r="V714" s="59"/>
    </row>
    <row r="715" spans="1:22">
      <c r="A715" s="59"/>
      <c r="B715" s="59"/>
      <c r="C715" s="59"/>
      <c r="D715" s="59"/>
      <c r="E715" s="59"/>
      <c r="F715" s="59"/>
      <c r="G715" s="59"/>
      <c r="H715" s="59"/>
      <c r="I715" s="59"/>
      <c r="J715" s="59"/>
      <c r="K715" s="59"/>
      <c r="L715" s="59"/>
      <c r="M715" s="59"/>
      <c r="N715" s="59"/>
      <c r="O715" s="59"/>
      <c r="P715" s="59"/>
      <c r="Q715" s="59"/>
      <c r="R715" s="59"/>
      <c r="S715" s="59"/>
      <c r="T715" s="59"/>
      <c r="U715" s="59"/>
      <c r="V715" s="59"/>
    </row>
    <row r="716" spans="1:22">
      <c r="A716" s="59"/>
      <c r="B716" s="59"/>
      <c r="C716" s="59"/>
      <c r="D716" s="59"/>
      <c r="E716" s="59"/>
      <c r="F716" s="59"/>
      <c r="G716" s="59"/>
      <c r="H716" s="59"/>
      <c r="I716" s="59"/>
      <c r="J716" s="59"/>
      <c r="K716" s="59"/>
      <c r="L716" s="59"/>
      <c r="M716" s="59"/>
      <c r="N716" s="59"/>
      <c r="O716" s="59"/>
      <c r="P716" s="59"/>
      <c r="Q716" s="59"/>
      <c r="R716" s="59"/>
      <c r="S716" s="59"/>
      <c r="T716" s="59"/>
      <c r="U716" s="59"/>
      <c r="V716" s="59"/>
    </row>
    <row r="717" spans="1:22">
      <c r="A717" s="59"/>
      <c r="B717" s="59"/>
      <c r="C717" s="59"/>
      <c r="D717" s="59"/>
      <c r="E717" s="59"/>
      <c r="F717" s="59"/>
      <c r="G717" s="59"/>
      <c r="H717" s="59"/>
      <c r="I717" s="59"/>
      <c r="J717" s="59"/>
      <c r="K717" s="59"/>
      <c r="L717" s="59"/>
      <c r="M717" s="59"/>
      <c r="N717" s="59"/>
      <c r="O717" s="59"/>
      <c r="P717" s="59"/>
      <c r="Q717" s="59"/>
      <c r="R717" s="59"/>
      <c r="S717" s="59"/>
      <c r="T717" s="59"/>
      <c r="U717" s="59"/>
      <c r="V717" s="59"/>
    </row>
    <row r="718" spans="1:22">
      <c r="A718" s="59"/>
      <c r="B718" s="59"/>
      <c r="C718" s="59"/>
      <c r="D718" s="59"/>
      <c r="E718" s="59"/>
      <c r="F718" s="59"/>
      <c r="G718" s="59"/>
      <c r="H718" s="59"/>
      <c r="I718" s="59"/>
      <c r="J718" s="59"/>
      <c r="K718" s="59"/>
      <c r="L718" s="59"/>
      <c r="M718" s="59"/>
      <c r="N718" s="59"/>
      <c r="O718" s="59"/>
      <c r="P718" s="59"/>
      <c r="Q718" s="59"/>
      <c r="R718" s="59"/>
      <c r="S718" s="59"/>
      <c r="T718" s="59"/>
      <c r="U718" s="59"/>
      <c r="V718" s="59"/>
    </row>
    <row r="719" spans="1:22">
      <c r="A719" s="59"/>
      <c r="B719" s="59"/>
      <c r="C719" s="59"/>
      <c r="D719" s="59"/>
      <c r="E719" s="59"/>
      <c r="F719" s="59"/>
      <c r="G719" s="59"/>
      <c r="H719" s="59"/>
      <c r="I719" s="59"/>
      <c r="J719" s="59"/>
      <c r="K719" s="59"/>
      <c r="L719" s="59"/>
      <c r="M719" s="59"/>
      <c r="N719" s="59"/>
      <c r="O719" s="59"/>
      <c r="P719" s="59"/>
      <c r="Q719" s="59"/>
      <c r="R719" s="59"/>
      <c r="S719" s="59"/>
      <c r="T719" s="59"/>
      <c r="U719" s="59"/>
      <c r="V719" s="59"/>
    </row>
    <row r="720" spans="1:22">
      <c r="A720" s="59"/>
      <c r="B720" s="59"/>
      <c r="C720" s="59"/>
      <c r="D720" s="59"/>
      <c r="E720" s="59"/>
      <c r="F720" s="59"/>
      <c r="G720" s="59"/>
      <c r="H720" s="59"/>
      <c r="I720" s="59"/>
      <c r="J720" s="59"/>
      <c r="K720" s="59"/>
      <c r="L720" s="59"/>
      <c r="M720" s="59"/>
      <c r="N720" s="59"/>
      <c r="O720" s="59"/>
      <c r="P720" s="59"/>
      <c r="Q720" s="59"/>
      <c r="R720" s="59"/>
      <c r="S720" s="59"/>
      <c r="T720" s="59"/>
      <c r="U720" s="59"/>
      <c r="V720" s="59"/>
    </row>
    <row r="721" spans="1:22">
      <c r="A721" s="59"/>
      <c r="B721" s="59"/>
      <c r="C721" s="59"/>
      <c r="D721" s="59"/>
      <c r="E721" s="59"/>
      <c r="F721" s="59"/>
      <c r="G721" s="59"/>
      <c r="H721" s="59"/>
      <c r="I721" s="59"/>
      <c r="J721" s="59"/>
      <c r="K721" s="59"/>
      <c r="L721" s="59"/>
      <c r="M721" s="59"/>
      <c r="N721" s="59"/>
      <c r="O721" s="59"/>
      <c r="P721" s="59"/>
      <c r="Q721" s="59"/>
      <c r="R721" s="59"/>
      <c r="S721" s="59"/>
      <c r="T721" s="59"/>
      <c r="U721" s="59"/>
      <c r="V721" s="59"/>
    </row>
    <row r="722" spans="1:22">
      <c r="A722" s="59"/>
      <c r="B722" s="59"/>
      <c r="C722" s="59"/>
      <c r="D722" s="59"/>
      <c r="E722" s="59"/>
      <c r="F722" s="59"/>
      <c r="G722" s="59"/>
      <c r="H722" s="59"/>
      <c r="I722" s="59"/>
      <c r="J722" s="59"/>
      <c r="K722" s="59"/>
      <c r="L722" s="59"/>
      <c r="M722" s="59"/>
      <c r="N722" s="59"/>
      <c r="O722" s="59"/>
      <c r="P722" s="59"/>
      <c r="Q722" s="59"/>
      <c r="R722" s="59"/>
      <c r="S722" s="59"/>
      <c r="T722" s="59"/>
      <c r="U722" s="59"/>
      <c r="V722" s="59"/>
    </row>
    <row r="723" spans="1:22">
      <c r="A723" s="59"/>
      <c r="B723" s="59"/>
      <c r="C723" s="59"/>
      <c r="D723" s="59"/>
      <c r="E723" s="59"/>
      <c r="F723" s="59"/>
      <c r="G723" s="59"/>
      <c r="H723" s="59"/>
      <c r="I723" s="59"/>
      <c r="J723" s="59"/>
      <c r="K723" s="59"/>
      <c r="L723" s="59"/>
      <c r="M723" s="59"/>
      <c r="N723" s="59"/>
      <c r="O723" s="59"/>
      <c r="P723" s="59"/>
      <c r="Q723" s="59"/>
      <c r="R723" s="59"/>
      <c r="S723" s="59"/>
      <c r="T723" s="59"/>
      <c r="U723" s="59"/>
      <c r="V723" s="59"/>
    </row>
    <row r="724" spans="1:22">
      <c r="A724" s="59"/>
      <c r="B724" s="59"/>
      <c r="C724" s="59"/>
      <c r="D724" s="59"/>
      <c r="E724" s="59"/>
      <c r="F724" s="59"/>
      <c r="G724" s="59"/>
      <c r="H724" s="59"/>
      <c r="I724" s="59"/>
      <c r="J724" s="59"/>
      <c r="K724" s="59"/>
      <c r="L724" s="59"/>
      <c r="M724" s="59"/>
      <c r="N724" s="59"/>
      <c r="O724" s="59"/>
      <c r="P724" s="59"/>
      <c r="Q724" s="59"/>
      <c r="R724" s="59"/>
      <c r="S724" s="59"/>
      <c r="T724" s="59"/>
      <c r="U724" s="59"/>
      <c r="V724" s="59"/>
    </row>
    <row r="725" spans="1:22">
      <c r="A725" s="59"/>
      <c r="B725" s="59"/>
      <c r="C725" s="59"/>
      <c r="D725" s="59"/>
      <c r="E725" s="59"/>
      <c r="F725" s="59"/>
      <c r="G725" s="59"/>
      <c r="H725" s="59"/>
      <c r="I725" s="59"/>
      <c r="J725" s="59"/>
      <c r="K725" s="59"/>
      <c r="L725" s="59"/>
      <c r="M725" s="59"/>
      <c r="N725" s="59"/>
      <c r="O725" s="59"/>
      <c r="P725" s="59"/>
      <c r="Q725" s="59"/>
      <c r="R725" s="59"/>
      <c r="S725" s="59"/>
      <c r="T725" s="59"/>
      <c r="U725" s="59"/>
      <c r="V725" s="59"/>
    </row>
    <row r="726" spans="1:22">
      <c r="A726" s="59"/>
      <c r="B726" s="59"/>
      <c r="C726" s="59"/>
      <c r="D726" s="59"/>
      <c r="E726" s="59"/>
      <c r="F726" s="59"/>
      <c r="G726" s="59"/>
      <c r="H726" s="59"/>
      <c r="I726" s="59"/>
      <c r="J726" s="59"/>
      <c r="K726" s="59"/>
      <c r="L726" s="59"/>
      <c r="M726" s="59"/>
      <c r="N726" s="59"/>
      <c r="O726" s="59"/>
      <c r="P726" s="59"/>
      <c r="Q726" s="59"/>
      <c r="R726" s="59"/>
      <c r="S726" s="59"/>
      <c r="T726" s="59"/>
      <c r="U726" s="59"/>
      <c r="V726" s="59"/>
    </row>
    <row r="727" spans="1:22">
      <c r="A727" s="59"/>
      <c r="B727" s="59"/>
      <c r="C727" s="59"/>
      <c r="D727" s="59"/>
      <c r="E727" s="59"/>
      <c r="F727" s="59"/>
      <c r="G727" s="59"/>
      <c r="H727" s="59"/>
      <c r="I727" s="59"/>
      <c r="J727" s="59"/>
      <c r="K727" s="59"/>
      <c r="L727" s="59"/>
      <c r="M727" s="59"/>
      <c r="N727" s="59"/>
      <c r="O727" s="59"/>
      <c r="P727" s="59"/>
      <c r="Q727" s="59"/>
      <c r="R727" s="59"/>
      <c r="S727" s="59"/>
      <c r="T727" s="59"/>
      <c r="U727" s="59"/>
      <c r="V727" s="59"/>
    </row>
    <row r="728" spans="1:22">
      <c r="A728" s="59"/>
      <c r="B728" s="59"/>
      <c r="C728" s="59"/>
      <c r="D728" s="59"/>
      <c r="E728" s="59"/>
      <c r="F728" s="59"/>
      <c r="G728" s="59"/>
      <c r="H728" s="59"/>
      <c r="I728" s="59"/>
      <c r="J728" s="59"/>
      <c r="K728" s="59"/>
      <c r="L728" s="59"/>
      <c r="M728" s="59"/>
      <c r="N728" s="59"/>
      <c r="O728" s="59"/>
      <c r="P728" s="59"/>
      <c r="Q728" s="59"/>
      <c r="R728" s="59"/>
      <c r="S728" s="59"/>
      <c r="T728" s="59"/>
      <c r="U728" s="59"/>
      <c r="V728" s="59"/>
    </row>
    <row r="729" spans="1:22">
      <c r="A729" s="59"/>
      <c r="B729" s="59"/>
      <c r="C729" s="59"/>
      <c r="D729" s="59"/>
      <c r="E729" s="59"/>
      <c r="F729" s="59"/>
      <c r="G729" s="59"/>
      <c r="H729" s="59"/>
      <c r="I729" s="59"/>
      <c r="J729" s="59"/>
      <c r="K729" s="59"/>
      <c r="L729" s="59"/>
      <c r="M729" s="59"/>
      <c r="N729" s="59"/>
      <c r="O729" s="59"/>
      <c r="P729" s="59"/>
      <c r="Q729" s="59"/>
      <c r="R729" s="59"/>
      <c r="S729" s="59"/>
      <c r="T729" s="59"/>
      <c r="U729" s="59"/>
      <c r="V729" s="59"/>
    </row>
    <row r="730" spans="1:22">
      <c r="A730" s="59"/>
      <c r="B730" s="59"/>
      <c r="C730" s="59"/>
      <c r="D730" s="59"/>
      <c r="E730" s="59"/>
      <c r="F730" s="59"/>
      <c r="G730" s="59"/>
      <c r="H730" s="59"/>
      <c r="I730" s="59"/>
      <c r="J730" s="59"/>
      <c r="K730" s="59"/>
      <c r="L730" s="59"/>
      <c r="M730" s="59"/>
      <c r="N730" s="59"/>
      <c r="O730" s="59"/>
      <c r="P730" s="59"/>
      <c r="Q730" s="59"/>
      <c r="R730" s="59"/>
      <c r="S730" s="59"/>
      <c r="T730" s="59"/>
      <c r="U730" s="59"/>
      <c r="V730" s="59"/>
    </row>
    <row r="731" spans="1:22">
      <c r="A731" s="59"/>
      <c r="B731" s="59"/>
      <c r="C731" s="59"/>
      <c r="D731" s="59"/>
      <c r="E731" s="59"/>
      <c r="F731" s="59"/>
      <c r="G731" s="59"/>
      <c r="H731" s="59"/>
      <c r="I731" s="59"/>
      <c r="J731" s="59"/>
      <c r="K731" s="59"/>
      <c r="L731" s="59"/>
      <c r="M731" s="59"/>
      <c r="N731" s="59"/>
      <c r="O731" s="59"/>
      <c r="P731" s="59"/>
      <c r="Q731" s="59"/>
      <c r="R731" s="59"/>
      <c r="S731" s="59"/>
      <c r="T731" s="59"/>
      <c r="U731" s="59"/>
      <c r="V731" s="59"/>
    </row>
    <row r="732" spans="1:22">
      <c r="A732" s="59"/>
      <c r="B732" s="59"/>
      <c r="C732" s="59"/>
      <c r="D732" s="59"/>
      <c r="E732" s="59"/>
      <c r="F732" s="59"/>
      <c r="G732" s="59"/>
      <c r="H732" s="59"/>
      <c r="I732" s="59"/>
      <c r="J732" s="59"/>
      <c r="K732" s="59"/>
      <c r="L732" s="59"/>
      <c r="M732" s="59"/>
      <c r="N732" s="59"/>
      <c r="O732" s="59"/>
      <c r="P732" s="59"/>
      <c r="Q732" s="59"/>
      <c r="R732" s="59"/>
      <c r="S732" s="59"/>
      <c r="T732" s="59"/>
      <c r="U732" s="59"/>
      <c r="V732" s="59"/>
    </row>
    <row r="733" spans="1:22">
      <c r="A733" s="59"/>
      <c r="B733" s="59"/>
      <c r="C733" s="59"/>
      <c r="D733" s="59"/>
      <c r="E733" s="59"/>
      <c r="F733" s="59"/>
      <c r="G733" s="59"/>
      <c r="H733" s="59"/>
      <c r="I733" s="59"/>
      <c r="J733" s="59"/>
      <c r="K733" s="59"/>
      <c r="L733" s="59"/>
      <c r="M733" s="59"/>
      <c r="N733" s="59"/>
      <c r="O733" s="59"/>
      <c r="P733" s="59"/>
      <c r="Q733" s="59"/>
      <c r="R733" s="59"/>
      <c r="S733" s="59"/>
      <c r="T733" s="59"/>
      <c r="U733" s="59"/>
      <c r="V733" s="59"/>
    </row>
    <row r="734" spans="1:22">
      <c r="A734" s="59"/>
      <c r="B734" s="59"/>
      <c r="C734" s="59"/>
      <c r="D734" s="59"/>
      <c r="E734" s="59"/>
      <c r="F734" s="59"/>
      <c r="G734" s="59"/>
      <c r="H734" s="59"/>
      <c r="I734" s="59"/>
      <c r="J734" s="59"/>
      <c r="K734" s="59"/>
      <c r="L734" s="59"/>
      <c r="M734" s="59"/>
      <c r="N734" s="59"/>
      <c r="O734" s="59"/>
      <c r="P734" s="59"/>
      <c r="Q734" s="59"/>
      <c r="R734" s="59"/>
      <c r="S734" s="59"/>
      <c r="T734" s="59"/>
      <c r="U734" s="59"/>
      <c r="V734" s="59"/>
    </row>
    <row r="735" spans="1:22">
      <c r="A735" s="59"/>
      <c r="B735" s="59"/>
      <c r="C735" s="59"/>
      <c r="D735" s="59"/>
      <c r="E735" s="59"/>
      <c r="F735" s="59"/>
      <c r="G735" s="59"/>
      <c r="H735" s="59"/>
      <c r="I735" s="59"/>
      <c r="J735" s="59"/>
      <c r="K735" s="59"/>
      <c r="L735" s="59"/>
      <c r="M735" s="59"/>
      <c r="N735" s="59"/>
      <c r="O735" s="59"/>
      <c r="P735" s="59"/>
      <c r="Q735" s="59"/>
      <c r="R735" s="59"/>
      <c r="S735" s="59"/>
      <c r="T735" s="59"/>
      <c r="U735" s="59"/>
      <c r="V735" s="59"/>
    </row>
    <row r="736" spans="1:22">
      <c r="A736" s="59"/>
      <c r="B736" s="59"/>
      <c r="C736" s="59"/>
      <c r="D736" s="59"/>
      <c r="E736" s="59"/>
      <c r="F736" s="59"/>
      <c r="G736" s="59"/>
      <c r="H736" s="59"/>
      <c r="I736" s="59"/>
      <c r="J736" s="59"/>
      <c r="K736" s="59"/>
      <c r="L736" s="59"/>
      <c r="M736" s="59"/>
      <c r="N736" s="59"/>
      <c r="O736" s="59"/>
      <c r="P736" s="59"/>
      <c r="Q736" s="59"/>
      <c r="R736" s="59"/>
      <c r="S736" s="59"/>
      <c r="T736" s="59"/>
      <c r="U736" s="59"/>
      <c r="V736" s="59"/>
    </row>
    <row r="737" spans="1:22">
      <c r="A737" s="59"/>
      <c r="B737" s="59"/>
      <c r="C737" s="59"/>
      <c r="D737" s="59"/>
      <c r="E737" s="59"/>
      <c r="F737" s="59"/>
      <c r="G737" s="59"/>
      <c r="H737" s="59"/>
      <c r="I737" s="59"/>
      <c r="J737" s="59"/>
      <c r="K737" s="59"/>
      <c r="L737" s="59"/>
      <c r="M737" s="59"/>
      <c r="N737" s="59"/>
      <c r="O737" s="59"/>
      <c r="P737" s="59"/>
      <c r="Q737" s="59"/>
      <c r="R737" s="59"/>
      <c r="S737" s="59"/>
      <c r="T737" s="59"/>
      <c r="U737" s="59"/>
      <c r="V737" s="59"/>
    </row>
    <row r="738" spans="1:22">
      <c r="A738" s="59"/>
      <c r="B738" s="59"/>
      <c r="C738" s="59"/>
      <c r="D738" s="59"/>
      <c r="E738" s="59"/>
      <c r="F738" s="59"/>
      <c r="G738" s="59"/>
      <c r="H738" s="59"/>
      <c r="I738" s="59"/>
      <c r="J738" s="59"/>
      <c r="K738" s="59"/>
      <c r="L738" s="59"/>
      <c r="M738" s="59"/>
      <c r="N738" s="59"/>
      <c r="O738" s="59"/>
      <c r="P738" s="59"/>
      <c r="Q738" s="59"/>
      <c r="R738" s="59"/>
      <c r="S738" s="59"/>
      <c r="T738" s="59"/>
      <c r="U738" s="59"/>
      <c r="V738" s="59"/>
    </row>
    <row r="739" spans="1:22">
      <c r="A739" s="59"/>
      <c r="B739" s="59"/>
      <c r="C739" s="59"/>
      <c r="D739" s="59"/>
      <c r="E739" s="59"/>
      <c r="F739" s="59"/>
      <c r="G739" s="59"/>
      <c r="H739" s="59"/>
      <c r="I739" s="59"/>
      <c r="J739" s="59"/>
      <c r="K739" s="59"/>
      <c r="L739" s="59"/>
      <c r="M739" s="59"/>
      <c r="N739" s="59"/>
      <c r="O739" s="59"/>
      <c r="P739" s="59"/>
      <c r="Q739" s="59"/>
      <c r="R739" s="59"/>
      <c r="S739" s="59"/>
      <c r="T739" s="59"/>
      <c r="U739" s="59"/>
      <c r="V739" s="59"/>
    </row>
    <row r="740" spans="1:22">
      <c r="A740" s="59"/>
      <c r="B740" s="59"/>
      <c r="C740" s="59"/>
      <c r="D740" s="59"/>
      <c r="E740" s="59"/>
      <c r="F740" s="59"/>
      <c r="G740" s="59"/>
      <c r="H740" s="59"/>
      <c r="I740" s="59"/>
      <c r="J740" s="59"/>
      <c r="K740" s="59"/>
      <c r="L740" s="59"/>
      <c r="M740" s="59"/>
      <c r="N740" s="59"/>
      <c r="O740" s="59"/>
      <c r="P740" s="59"/>
      <c r="Q740" s="59"/>
      <c r="R740" s="59"/>
      <c r="S740" s="59"/>
      <c r="T740" s="59"/>
      <c r="U740" s="59"/>
      <c r="V740" s="59"/>
    </row>
    <row r="741" spans="1:22">
      <c r="A741" s="59"/>
      <c r="B741" s="59"/>
      <c r="C741" s="59"/>
      <c r="D741" s="59"/>
      <c r="E741" s="59"/>
      <c r="F741" s="59"/>
      <c r="G741" s="59"/>
      <c r="H741" s="59"/>
      <c r="I741" s="59"/>
      <c r="J741" s="59"/>
      <c r="K741" s="59"/>
      <c r="L741" s="59"/>
      <c r="M741" s="59"/>
      <c r="N741" s="59"/>
      <c r="O741" s="59"/>
      <c r="P741" s="59"/>
      <c r="Q741" s="59"/>
      <c r="R741" s="59"/>
      <c r="S741" s="59"/>
      <c r="T741" s="59"/>
      <c r="U741" s="59"/>
      <c r="V741" s="59"/>
    </row>
    <row r="742" spans="1:22">
      <c r="A742" s="59"/>
      <c r="B742" s="59"/>
      <c r="C742" s="59"/>
      <c r="D742" s="59"/>
      <c r="E742" s="59"/>
      <c r="F742" s="59"/>
      <c r="G742" s="59"/>
      <c r="H742" s="59"/>
      <c r="I742" s="59"/>
      <c r="J742" s="59"/>
      <c r="K742" s="59"/>
      <c r="L742" s="59"/>
      <c r="M742" s="59"/>
      <c r="N742" s="59"/>
      <c r="O742" s="59"/>
      <c r="P742" s="59"/>
      <c r="Q742" s="59"/>
      <c r="R742" s="59"/>
      <c r="S742" s="59"/>
      <c r="T742" s="59"/>
      <c r="U742" s="59"/>
      <c r="V742" s="59"/>
    </row>
    <row r="743" spans="1:22">
      <c r="A743" s="59"/>
      <c r="B743" s="59"/>
      <c r="C743" s="59"/>
      <c r="D743" s="59"/>
      <c r="E743" s="59"/>
      <c r="F743" s="59"/>
      <c r="G743" s="59"/>
      <c r="H743" s="59"/>
      <c r="I743" s="59"/>
      <c r="J743" s="59"/>
      <c r="K743" s="59"/>
      <c r="L743" s="59"/>
      <c r="M743" s="59"/>
      <c r="N743" s="59"/>
      <c r="O743" s="59"/>
      <c r="P743" s="59"/>
      <c r="Q743" s="59"/>
      <c r="R743" s="59"/>
      <c r="S743" s="59"/>
      <c r="T743" s="59"/>
      <c r="U743" s="59"/>
      <c r="V743" s="59"/>
    </row>
    <row r="744" spans="1:22">
      <c r="A744" s="59"/>
      <c r="B744" s="59"/>
      <c r="C744" s="59"/>
      <c r="D744" s="59"/>
      <c r="E744" s="59"/>
      <c r="F744" s="59"/>
      <c r="G744" s="59"/>
      <c r="H744" s="59"/>
      <c r="I744" s="59"/>
      <c r="J744" s="59"/>
      <c r="K744" s="59"/>
      <c r="L744" s="59"/>
      <c r="M744" s="59"/>
      <c r="N744" s="59"/>
      <c r="O744" s="59"/>
      <c r="P744" s="59"/>
      <c r="Q744" s="59"/>
      <c r="R744" s="59"/>
      <c r="S744" s="59"/>
      <c r="T744" s="59"/>
      <c r="U744" s="59"/>
      <c r="V744" s="59"/>
    </row>
    <row r="745" spans="1:22">
      <c r="A745" s="59"/>
      <c r="B745" s="59"/>
      <c r="C745" s="59"/>
      <c r="D745" s="59"/>
      <c r="E745" s="59"/>
      <c r="F745" s="59"/>
      <c r="G745" s="59"/>
      <c r="H745" s="59"/>
      <c r="I745" s="59"/>
      <c r="J745" s="59"/>
      <c r="K745" s="59"/>
      <c r="L745" s="59"/>
      <c r="M745" s="59"/>
      <c r="N745" s="59"/>
      <c r="O745" s="59"/>
      <c r="P745" s="59"/>
      <c r="Q745" s="59"/>
      <c r="R745" s="59"/>
      <c r="S745" s="59"/>
      <c r="T745" s="59"/>
      <c r="U745" s="59"/>
      <c r="V745" s="59"/>
    </row>
    <row r="746" spans="1:22">
      <c r="A746" s="59"/>
      <c r="B746" s="59"/>
      <c r="C746" s="59"/>
      <c r="D746" s="59"/>
      <c r="E746" s="59"/>
      <c r="F746" s="59"/>
      <c r="G746" s="59"/>
      <c r="H746" s="59"/>
      <c r="I746" s="59"/>
      <c r="J746" s="59"/>
      <c r="K746" s="59"/>
      <c r="L746" s="59"/>
      <c r="M746" s="59"/>
      <c r="N746" s="59"/>
      <c r="O746" s="59"/>
      <c r="P746" s="59"/>
      <c r="Q746" s="59"/>
      <c r="R746" s="59"/>
      <c r="S746" s="59"/>
      <c r="T746" s="59"/>
      <c r="U746" s="59"/>
      <c r="V746" s="59"/>
    </row>
    <row r="747" spans="1:22">
      <c r="A747" s="59"/>
      <c r="B747" s="59"/>
      <c r="C747" s="59"/>
      <c r="D747" s="59"/>
      <c r="E747" s="59"/>
      <c r="F747" s="59"/>
      <c r="G747" s="59"/>
      <c r="H747" s="59"/>
      <c r="I747" s="59"/>
      <c r="J747" s="59"/>
      <c r="K747" s="59"/>
      <c r="L747" s="59"/>
      <c r="M747" s="59"/>
      <c r="N747" s="59"/>
      <c r="O747" s="59"/>
      <c r="P747" s="59"/>
      <c r="Q747" s="59"/>
      <c r="R747" s="59"/>
      <c r="S747" s="59"/>
      <c r="T747" s="59"/>
      <c r="U747" s="59"/>
      <c r="V747" s="59"/>
    </row>
    <row r="748" spans="1:22">
      <c r="A748" s="59"/>
      <c r="B748" s="59"/>
      <c r="C748" s="59"/>
      <c r="D748" s="59"/>
      <c r="E748" s="59"/>
      <c r="F748" s="59"/>
      <c r="G748" s="59"/>
      <c r="H748" s="59"/>
      <c r="I748" s="59"/>
      <c r="J748" s="59"/>
      <c r="K748" s="59"/>
      <c r="L748" s="59"/>
      <c r="M748" s="59"/>
      <c r="N748" s="59"/>
      <c r="O748" s="59"/>
      <c r="P748" s="59"/>
      <c r="Q748" s="59"/>
      <c r="R748" s="59"/>
      <c r="S748" s="59"/>
      <c r="T748" s="59"/>
      <c r="U748" s="59"/>
      <c r="V748" s="59"/>
    </row>
    <row r="749" spans="1:22">
      <c r="A749" s="59"/>
      <c r="B749" s="59"/>
      <c r="C749" s="59"/>
      <c r="D749" s="59"/>
      <c r="E749" s="59"/>
      <c r="F749" s="59"/>
      <c r="G749" s="59"/>
      <c r="H749" s="59"/>
      <c r="I749" s="59"/>
      <c r="J749" s="59"/>
      <c r="K749" s="59"/>
      <c r="L749" s="59"/>
      <c r="M749" s="59"/>
      <c r="N749" s="59"/>
      <c r="O749" s="59"/>
      <c r="P749" s="59"/>
      <c r="Q749" s="59"/>
      <c r="R749" s="59"/>
      <c r="S749" s="59"/>
      <c r="T749" s="59"/>
      <c r="U749" s="59"/>
      <c r="V749" s="59"/>
    </row>
    <row r="750" spans="1:22">
      <c r="A750" s="59"/>
      <c r="B750" s="59"/>
      <c r="C750" s="59"/>
      <c r="D750" s="59"/>
      <c r="E750" s="59"/>
      <c r="F750" s="59"/>
      <c r="G750" s="59"/>
      <c r="H750" s="59"/>
      <c r="I750" s="59"/>
      <c r="J750" s="59"/>
      <c r="K750" s="59"/>
      <c r="L750" s="59"/>
      <c r="M750" s="59"/>
      <c r="N750" s="59"/>
      <c r="O750" s="59"/>
      <c r="P750" s="59"/>
      <c r="Q750" s="59"/>
      <c r="R750" s="59"/>
      <c r="S750" s="59"/>
      <c r="T750" s="59"/>
      <c r="U750" s="59"/>
      <c r="V750" s="59"/>
    </row>
    <row r="751" spans="1:22">
      <c r="A751" s="59"/>
      <c r="B751" s="59"/>
      <c r="C751" s="59"/>
      <c r="D751" s="59"/>
      <c r="E751" s="59"/>
      <c r="F751" s="59"/>
      <c r="G751" s="59"/>
      <c r="H751" s="59"/>
      <c r="I751" s="59"/>
      <c r="J751" s="59"/>
      <c r="K751" s="59"/>
      <c r="L751" s="59"/>
      <c r="M751" s="59"/>
      <c r="N751" s="59"/>
      <c r="O751" s="59"/>
      <c r="P751" s="59"/>
      <c r="Q751" s="59"/>
      <c r="R751" s="59"/>
      <c r="S751" s="59"/>
      <c r="T751" s="59"/>
      <c r="U751" s="59"/>
      <c r="V751" s="59"/>
    </row>
    <row r="752" spans="1:22">
      <c r="A752" s="59"/>
      <c r="B752" s="59"/>
      <c r="C752" s="59"/>
      <c r="D752" s="59"/>
      <c r="E752" s="59"/>
      <c r="F752" s="59"/>
      <c r="G752" s="59"/>
      <c r="H752" s="59"/>
      <c r="I752" s="59"/>
      <c r="J752" s="59"/>
      <c r="K752" s="59"/>
      <c r="L752" s="59"/>
      <c r="M752" s="59"/>
      <c r="N752" s="59"/>
      <c r="O752" s="59"/>
      <c r="P752" s="59"/>
      <c r="Q752" s="59"/>
      <c r="R752" s="59"/>
      <c r="S752" s="59"/>
      <c r="T752" s="59"/>
      <c r="U752" s="59"/>
      <c r="V752" s="59"/>
    </row>
    <row r="753" spans="1:22">
      <c r="A753" s="59"/>
      <c r="B753" s="59"/>
      <c r="C753" s="59"/>
      <c r="D753" s="59"/>
      <c r="E753" s="59"/>
      <c r="F753" s="59"/>
      <c r="G753" s="59"/>
      <c r="H753" s="59"/>
      <c r="I753" s="59"/>
      <c r="J753" s="59"/>
      <c r="K753" s="59"/>
      <c r="L753" s="59"/>
      <c r="M753" s="59"/>
      <c r="N753" s="59"/>
      <c r="O753" s="59"/>
      <c r="P753" s="59"/>
      <c r="Q753" s="59"/>
      <c r="R753" s="59"/>
      <c r="S753" s="59"/>
      <c r="T753" s="59"/>
      <c r="U753" s="59"/>
      <c r="V753" s="59"/>
    </row>
    <row r="754" spans="1:22">
      <c r="A754" s="59"/>
      <c r="B754" s="59"/>
      <c r="C754" s="59"/>
      <c r="D754" s="59"/>
      <c r="E754" s="59"/>
      <c r="F754" s="59"/>
      <c r="G754" s="59"/>
      <c r="H754" s="59"/>
      <c r="I754" s="59"/>
      <c r="J754" s="59"/>
      <c r="K754" s="59"/>
      <c r="L754" s="59"/>
      <c r="M754" s="59"/>
      <c r="N754" s="59"/>
      <c r="O754" s="59"/>
      <c r="P754" s="59"/>
      <c r="Q754" s="59"/>
      <c r="R754" s="59"/>
      <c r="S754" s="59"/>
      <c r="T754" s="59"/>
      <c r="U754" s="59"/>
      <c r="V754" s="59"/>
    </row>
    <row r="755" spans="1:22">
      <c r="A755" s="59"/>
      <c r="B755" s="59"/>
      <c r="C755" s="59"/>
      <c r="D755" s="59"/>
      <c r="E755" s="59"/>
      <c r="F755" s="59"/>
      <c r="G755" s="59"/>
      <c r="H755" s="59"/>
      <c r="I755" s="59"/>
      <c r="J755" s="59"/>
      <c r="K755" s="59"/>
      <c r="L755" s="59"/>
      <c r="M755" s="59"/>
      <c r="N755" s="59"/>
      <c r="O755" s="59"/>
      <c r="P755" s="59"/>
      <c r="Q755" s="59"/>
      <c r="R755" s="59"/>
      <c r="S755" s="59"/>
      <c r="T755" s="59"/>
      <c r="U755" s="59"/>
      <c r="V755" s="59"/>
    </row>
    <row r="756" spans="1:22">
      <c r="A756" s="59"/>
      <c r="B756" s="59"/>
      <c r="C756" s="59"/>
      <c r="D756" s="59"/>
      <c r="E756" s="59"/>
      <c r="F756" s="59"/>
      <c r="G756" s="59"/>
      <c r="H756" s="59"/>
      <c r="I756" s="59"/>
      <c r="J756" s="59"/>
      <c r="K756" s="59"/>
      <c r="L756" s="59"/>
      <c r="M756" s="59"/>
      <c r="N756" s="59"/>
      <c r="O756" s="59"/>
      <c r="P756" s="59"/>
      <c r="Q756" s="59"/>
      <c r="R756" s="59"/>
      <c r="S756" s="59"/>
      <c r="T756" s="59"/>
      <c r="U756" s="59"/>
      <c r="V756" s="59"/>
    </row>
    <row r="757" spans="1:22">
      <c r="A757" s="59"/>
      <c r="B757" s="59"/>
      <c r="C757" s="59"/>
      <c r="D757" s="59"/>
      <c r="E757" s="59"/>
      <c r="F757" s="59"/>
      <c r="G757" s="59"/>
      <c r="H757" s="59"/>
      <c r="I757" s="59"/>
      <c r="J757" s="59"/>
      <c r="K757" s="59"/>
      <c r="L757" s="59"/>
      <c r="M757" s="59"/>
      <c r="N757" s="59"/>
      <c r="O757" s="59"/>
      <c r="P757" s="59"/>
      <c r="Q757" s="59"/>
      <c r="R757" s="59"/>
      <c r="S757" s="59"/>
      <c r="T757" s="59"/>
      <c r="U757" s="59"/>
      <c r="V757" s="59"/>
    </row>
    <row r="758" spans="1:22">
      <c r="A758" s="59"/>
      <c r="B758" s="59"/>
      <c r="C758" s="59"/>
      <c r="D758" s="59"/>
      <c r="E758" s="59"/>
      <c r="F758" s="59"/>
      <c r="G758" s="59"/>
      <c r="H758" s="59"/>
      <c r="I758" s="59"/>
      <c r="J758" s="59"/>
      <c r="K758" s="59"/>
      <c r="L758" s="59"/>
      <c r="M758" s="59"/>
      <c r="N758" s="59"/>
      <c r="O758" s="59"/>
      <c r="P758" s="59"/>
      <c r="Q758" s="59"/>
      <c r="R758" s="59"/>
      <c r="S758" s="59"/>
      <c r="T758" s="59"/>
      <c r="U758" s="59"/>
      <c r="V758" s="59"/>
    </row>
    <row r="759" spans="1:22">
      <c r="A759" s="59"/>
      <c r="B759" s="59"/>
      <c r="C759" s="59"/>
      <c r="D759" s="59"/>
      <c r="E759" s="59"/>
      <c r="F759" s="59"/>
      <c r="G759" s="59"/>
      <c r="H759" s="59"/>
      <c r="I759" s="59"/>
      <c r="J759" s="59"/>
      <c r="K759" s="59"/>
      <c r="L759" s="59"/>
      <c r="M759" s="59"/>
      <c r="N759" s="59"/>
      <c r="O759" s="59"/>
      <c r="P759" s="59"/>
      <c r="Q759" s="59"/>
      <c r="R759" s="59"/>
      <c r="S759" s="59"/>
      <c r="T759" s="59"/>
      <c r="U759" s="59"/>
      <c r="V759" s="59"/>
    </row>
    <row r="760" spans="1:22">
      <c r="A760" s="59"/>
      <c r="B760" s="59"/>
      <c r="C760" s="59"/>
      <c r="D760" s="59"/>
      <c r="E760" s="59"/>
      <c r="F760" s="59"/>
      <c r="G760" s="59"/>
      <c r="H760" s="59"/>
      <c r="I760" s="59"/>
      <c r="J760" s="59"/>
      <c r="K760" s="59"/>
      <c r="L760" s="59"/>
      <c r="M760" s="59"/>
      <c r="N760" s="59"/>
      <c r="O760" s="59"/>
      <c r="P760" s="59"/>
      <c r="Q760" s="59"/>
      <c r="R760" s="59"/>
      <c r="S760" s="59"/>
      <c r="T760" s="59"/>
      <c r="U760" s="59"/>
      <c r="V760" s="59"/>
    </row>
    <row r="761" spans="1:22">
      <c r="A761" s="59"/>
      <c r="B761" s="59"/>
      <c r="C761" s="59"/>
      <c r="D761" s="59"/>
      <c r="E761" s="59"/>
      <c r="F761" s="59"/>
      <c r="G761" s="59"/>
      <c r="H761" s="59"/>
      <c r="I761" s="59"/>
      <c r="J761" s="59"/>
      <c r="K761" s="59"/>
      <c r="L761" s="59"/>
      <c r="M761" s="59"/>
      <c r="N761" s="59"/>
      <c r="O761" s="59"/>
      <c r="P761" s="59"/>
      <c r="Q761" s="59"/>
      <c r="R761" s="59"/>
      <c r="S761" s="59"/>
      <c r="T761" s="59"/>
      <c r="U761" s="59"/>
      <c r="V761" s="59"/>
    </row>
    <row r="762" spans="1:22">
      <c r="A762" s="59"/>
      <c r="B762" s="59"/>
      <c r="C762" s="59"/>
      <c r="D762" s="59"/>
      <c r="E762" s="59"/>
      <c r="F762" s="59"/>
      <c r="G762" s="59"/>
      <c r="H762" s="59"/>
      <c r="I762" s="59"/>
      <c r="J762" s="59"/>
      <c r="K762" s="59"/>
      <c r="L762" s="59"/>
      <c r="M762" s="59"/>
      <c r="N762" s="59"/>
      <c r="O762" s="59"/>
      <c r="P762" s="59"/>
      <c r="Q762" s="59"/>
      <c r="R762" s="59"/>
      <c r="S762" s="59"/>
      <c r="T762" s="59"/>
      <c r="U762" s="59"/>
      <c r="V762" s="59"/>
    </row>
    <row r="763" spans="1:22">
      <c r="A763" s="59"/>
      <c r="B763" s="59"/>
      <c r="C763" s="59"/>
      <c r="D763" s="59"/>
      <c r="E763" s="59"/>
      <c r="F763" s="59"/>
      <c r="G763" s="59"/>
      <c r="H763" s="59"/>
      <c r="I763" s="59"/>
      <c r="J763" s="59"/>
      <c r="K763" s="59"/>
      <c r="L763" s="59"/>
      <c r="M763" s="59"/>
      <c r="N763" s="59"/>
      <c r="O763" s="59"/>
      <c r="P763" s="59"/>
      <c r="Q763" s="59"/>
      <c r="R763" s="59"/>
      <c r="S763" s="59"/>
      <c r="T763" s="59"/>
      <c r="U763" s="59"/>
      <c r="V763" s="59"/>
    </row>
    <row r="764" spans="1:22">
      <c r="A764" s="59"/>
      <c r="B764" s="59"/>
      <c r="C764" s="59"/>
      <c r="D764" s="59"/>
      <c r="E764" s="59"/>
      <c r="F764" s="59"/>
      <c r="G764" s="59"/>
      <c r="H764" s="59"/>
      <c r="I764" s="59"/>
      <c r="J764" s="59"/>
      <c r="K764" s="59"/>
      <c r="L764" s="59"/>
      <c r="M764" s="59"/>
      <c r="N764" s="59"/>
      <c r="O764" s="59"/>
      <c r="P764" s="59"/>
      <c r="Q764" s="59"/>
      <c r="R764" s="59"/>
      <c r="S764" s="59"/>
      <c r="T764" s="59"/>
      <c r="U764" s="59"/>
      <c r="V764" s="59"/>
    </row>
    <row r="765" spans="1:22">
      <c r="A765" s="59"/>
      <c r="B765" s="59"/>
      <c r="C765" s="59"/>
      <c r="D765" s="59"/>
      <c r="E765" s="59"/>
      <c r="F765" s="59"/>
      <c r="G765" s="59"/>
      <c r="H765" s="59"/>
      <c r="I765" s="59"/>
      <c r="J765" s="59"/>
      <c r="K765" s="59"/>
      <c r="L765" s="59"/>
      <c r="M765" s="59"/>
      <c r="N765" s="59"/>
      <c r="O765" s="59"/>
      <c r="P765" s="59"/>
      <c r="Q765" s="59"/>
      <c r="R765" s="59"/>
      <c r="S765" s="59"/>
      <c r="T765" s="59"/>
      <c r="U765" s="59"/>
      <c r="V765" s="59"/>
    </row>
    <row r="766" spans="1:22">
      <c r="A766" s="59"/>
      <c r="B766" s="59"/>
      <c r="C766" s="59"/>
      <c r="D766" s="59"/>
      <c r="E766" s="59"/>
      <c r="F766" s="59"/>
      <c r="G766" s="59"/>
      <c r="H766" s="59"/>
      <c r="I766" s="59"/>
      <c r="J766" s="59"/>
      <c r="K766" s="59"/>
      <c r="L766" s="59"/>
      <c r="M766" s="59"/>
      <c r="N766" s="59"/>
      <c r="O766" s="59"/>
      <c r="P766" s="59"/>
      <c r="Q766" s="59"/>
      <c r="R766" s="59"/>
      <c r="S766" s="59"/>
      <c r="T766" s="59"/>
      <c r="U766" s="59"/>
      <c r="V766" s="59"/>
    </row>
    <row r="767" spans="1:22">
      <c r="A767" s="59"/>
      <c r="B767" s="59"/>
      <c r="C767" s="59"/>
      <c r="D767" s="59"/>
      <c r="E767" s="59"/>
      <c r="F767" s="59"/>
      <c r="G767" s="59"/>
      <c r="H767" s="59"/>
      <c r="I767" s="59"/>
      <c r="J767" s="59"/>
      <c r="K767" s="59"/>
      <c r="L767" s="59"/>
      <c r="M767" s="59"/>
      <c r="N767" s="59"/>
      <c r="O767" s="59"/>
      <c r="P767" s="59"/>
      <c r="Q767" s="59"/>
      <c r="R767" s="59"/>
      <c r="S767" s="59"/>
      <c r="T767" s="59"/>
      <c r="U767" s="59"/>
      <c r="V767" s="59"/>
    </row>
    <row r="768" spans="1:22">
      <c r="A768" s="59"/>
      <c r="B768" s="59"/>
      <c r="C768" s="59"/>
      <c r="D768" s="59"/>
      <c r="E768" s="59"/>
      <c r="F768" s="59"/>
      <c r="G768" s="59"/>
      <c r="H768" s="59"/>
      <c r="I768" s="59"/>
      <c r="J768" s="59"/>
      <c r="K768" s="59"/>
      <c r="L768" s="59"/>
      <c r="M768" s="59"/>
      <c r="N768" s="59"/>
      <c r="O768" s="59"/>
      <c r="P768" s="59"/>
      <c r="Q768" s="59"/>
      <c r="R768" s="59"/>
      <c r="S768" s="59"/>
      <c r="T768" s="59"/>
      <c r="U768" s="59"/>
      <c r="V768" s="59"/>
    </row>
    <row r="769" spans="1:22">
      <c r="A769" s="59"/>
      <c r="B769" s="59"/>
      <c r="C769" s="59"/>
      <c r="D769" s="59"/>
      <c r="E769" s="59"/>
      <c r="F769" s="59"/>
      <c r="G769" s="59"/>
      <c r="H769" s="59"/>
      <c r="I769" s="59"/>
      <c r="J769" s="59"/>
      <c r="K769" s="59"/>
      <c r="L769" s="59"/>
      <c r="M769" s="59"/>
      <c r="N769" s="59"/>
      <c r="O769" s="59"/>
      <c r="P769" s="59"/>
      <c r="Q769" s="59"/>
      <c r="R769" s="59"/>
      <c r="S769" s="59"/>
      <c r="T769" s="59"/>
      <c r="U769" s="59"/>
      <c r="V769" s="59"/>
    </row>
    <row r="770" spans="1:22">
      <c r="A770" s="59"/>
      <c r="B770" s="59"/>
      <c r="C770" s="59"/>
      <c r="D770" s="59"/>
      <c r="E770" s="59"/>
      <c r="F770" s="59"/>
      <c r="G770" s="59"/>
      <c r="H770" s="59"/>
      <c r="I770" s="59"/>
      <c r="J770" s="59"/>
      <c r="K770" s="59"/>
      <c r="L770" s="59"/>
      <c r="M770" s="59"/>
      <c r="N770" s="59"/>
      <c r="O770" s="59"/>
      <c r="P770" s="59"/>
      <c r="Q770" s="59"/>
      <c r="R770" s="59"/>
      <c r="S770" s="59"/>
      <c r="T770" s="59"/>
      <c r="U770" s="59"/>
      <c r="V770" s="59"/>
    </row>
    <row r="771" spans="1:22">
      <c r="A771" s="59"/>
      <c r="B771" s="59"/>
      <c r="C771" s="59"/>
      <c r="D771" s="59"/>
      <c r="E771" s="59"/>
      <c r="F771" s="59"/>
      <c r="G771" s="59"/>
      <c r="H771" s="59"/>
      <c r="I771" s="59"/>
      <c r="J771" s="59"/>
      <c r="K771" s="59"/>
      <c r="L771" s="59"/>
      <c r="M771" s="59"/>
      <c r="N771" s="59"/>
      <c r="O771" s="59"/>
      <c r="P771" s="59"/>
      <c r="Q771" s="59"/>
      <c r="R771" s="59"/>
      <c r="S771" s="59"/>
      <c r="T771" s="59"/>
      <c r="U771" s="59"/>
      <c r="V771" s="59"/>
    </row>
    <row r="772" spans="1:22">
      <c r="A772" s="59"/>
      <c r="B772" s="59"/>
      <c r="C772" s="59"/>
      <c r="D772" s="59"/>
      <c r="E772" s="59"/>
      <c r="F772" s="59"/>
      <c r="G772" s="59"/>
      <c r="H772" s="59"/>
      <c r="I772" s="59"/>
      <c r="J772" s="59"/>
      <c r="K772" s="59"/>
      <c r="L772" s="59"/>
      <c r="M772" s="59"/>
      <c r="N772" s="59"/>
      <c r="O772" s="59"/>
      <c r="P772" s="59"/>
      <c r="Q772" s="59"/>
      <c r="R772" s="59"/>
      <c r="S772" s="59"/>
      <c r="T772" s="59"/>
      <c r="U772" s="59"/>
      <c r="V772" s="59"/>
    </row>
    <row r="773" spans="1:22">
      <c r="A773" s="59"/>
      <c r="B773" s="59"/>
      <c r="C773" s="59"/>
      <c r="D773" s="59"/>
      <c r="E773" s="59"/>
      <c r="F773" s="59"/>
      <c r="G773" s="59"/>
      <c r="H773" s="59"/>
      <c r="I773" s="59"/>
      <c r="J773" s="59"/>
      <c r="K773" s="59"/>
      <c r="L773" s="59"/>
      <c r="M773" s="59"/>
      <c r="N773" s="59"/>
      <c r="O773" s="59"/>
      <c r="P773" s="59"/>
      <c r="Q773" s="59"/>
      <c r="R773" s="59"/>
      <c r="S773" s="59"/>
      <c r="T773" s="59"/>
      <c r="U773" s="59"/>
      <c r="V773" s="59"/>
    </row>
    <row r="774" spans="1:22">
      <c r="A774" s="59"/>
      <c r="B774" s="59"/>
      <c r="C774" s="59"/>
      <c r="D774" s="59"/>
      <c r="E774" s="59"/>
      <c r="F774" s="59"/>
      <c r="G774" s="59"/>
      <c r="H774" s="59"/>
      <c r="I774" s="59"/>
      <c r="J774" s="59"/>
      <c r="K774" s="59"/>
      <c r="L774" s="59"/>
      <c r="M774" s="59"/>
      <c r="N774" s="59"/>
      <c r="O774" s="59"/>
      <c r="P774" s="59"/>
      <c r="Q774" s="59"/>
      <c r="R774" s="59"/>
      <c r="S774" s="59"/>
      <c r="T774" s="59"/>
      <c r="U774" s="59"/>
      <c r="V774" s="59"/>
    </row>
    <row r="775" spans="1:22">
      <c r="A775" s="59"/>
      <c r="B775" s="59"/>
      <c r="C775" s="59"/>
      <c r="D775" s="59"/>
      <c r="E775" s="59"/>
      <c r="F775" s="59"/>
      <c r="G775" s="59"/>
      <c r="H775" s="59"/>
      <c r="I775" s="59"/>
      <c r="J775" s="59"/>
      <c r="K775" s="59"/>
      <c r="L775" s="59"/>
      <c r="M775" s="59"/>
      <c r="N775" s="59"/>
      <c r="O775" s="59"/>
      <c r="P775" s="59"/>
      <c r="Q775" s="59"/>
      <c r="R775" s="59"/>
      <c r="S775" s="59"/>
      <c r="T775" s="59"/>
      <c r="U775" s="59"/>
      <c r="V775" s="59"/>
    </row>
    <row r="776" spans="1:22">
      <c r="A776" s="59"/>
      <c r="B776" s="59"/>
      <c r="C776" s="59"/>
      <c r="D776" s="59"/>
      <c r="E776" s="59"/>
      <c r="F776" s="59"/>
      <c r="G776" s="59"/>
      <c r="H776" s="59"/>
      <c r="I776" s="59"/>
      <c r="J776" s="59"/>
      <c r="K776" s="59"/>
      <c r="L776" s="59"/>
      <c r="M776" s="59"/>
      <c r="N776" s="59"/>
      <c r="O776" s="59"/>
      <c r="P776" s="59"/>
      <c r="Q776" s="59"/>
      <c r="R776" s="59"/>
      <c r="S776" s="59"/>
      <c r="T776" s="59"/>
      <c r="U776" s="59"/>
      <c r="V776" s="59"/>
    </row>
    <row r="777" spans="1:22">
      <c r="A777" s="59"/>
      <c r="B777" s="59"/>
      <c r="C777" s="59"/>
      <c r="D777" s="59"/>
      <c r="E777" s="59"/>
      <c r="F777" s="59"/>
      <c r="G777" s="59"/>
      <c r="H777" s="59"/>
      <c r="I777" s="59"/>
      <c r="J777" s="59"/>
      <c r="K777" s="59"/>
      <c r="L777" s="59"/>
      <c r="M777" s="59"/>
      <c r="N777" s="59"/>
      <c r="O777" s="59"/>
      <c r="P777" s="59"/>
      <c r="Q777" s="59"/>
      <c r="R777" s="59"/>
      <c r="S777" s="59"/>
      <c r="T777" s="59"/>
      <c r="U777" s="59"/>
      <c r="V777" s="59"/>
    </row>
    <row r="778" spans="1:22">
      <c r="A778" s="59"/>
      <c r="B778" s="59"/>
      <c r="C778" s="59"/>
      <c r="D778" s="59"/>
      <c r="E778" s="59"/>
      <c r="F778" s="59"/>
      <c r="G778" s="59"/>
      <c r="H778" s="59"/>
      <c r="I778" s="59"/>
      <c r="J778" s="59"/>
      <c r="K778" s="59"/>
      <c r="L778" s="59"/>
      <c r="M778" s="59"/>
      <c r="N778" s="59"/>
      <c r="O778" s="59"/>
      <c r="P778" s="59"/>
      <c r="Q778" s="59"/>
      <c r="R778" s="59"/>
      <c r="S778" s="59"/>
      <c r="T778" s="59"/>
      <c r="U778" s="59"/>
      <c r="V778" s="59"/>
    </row>
    <row r="779" spans="1:22">
      <c r="A779" s="59"/>
      <c r="B779" s="59"/>
      <c r="C779" s="59"/>
      <c r="D779" s="59"/>
      <c r="E779" s="59"/>
      <c r="F779" s="59"/>
      <c r="G779" s="59"/>
      <c r="H779" s="59"/>
      <c r="I779" s="59"/>
      <c r="J779" s="59"/>
      <c r="K779" s="59"/>
      <c r="L779" s="59"/>
      <c r="M779" s="59"/>
      <c r="N779" s="59"/>
      <c r="O779" s="59"/>
      <c r="P779" s="59"/>
      <c r="Q779" s="59"/>
      <c r="R779" s="59"/>
      <c r="S779" s="59"/>
      <c r="T779" s="59"/>
      <c r="U779" s="59"/>
      <c r="V779" s="59"/>
    </row>
    <row r="780" spans="1:22">
      <c r="A780" s="59"/>
      <c r="B780" s="59"/>
      <c r="C780" s="59"/>
      <c r="D780" s="59"/>
      <c r="E780" s="59"/>
      <c r="F780" s="59"/>
      <c r="G780" s="59"/>
      <c r="H780" s="59"/>
      <c r="I780" s="59"/>
      <c r="J780" s="59"/>
      <c r="K780" s="59"/>
      <c r="L780" s="59"/>
      <c r="M780" s="59"/>
      <c r="N780" s="59"/>
      <c r="O780" s="59"/>
      <c r="P780" s="59"/>
      <c r="Q780" s="59"/>
      <c r="R780" s="59"/>
      <c r="S780" s="59"/>
      <c r="T780" s="59"/>
      <c r="U780" s="59"/>
      <c r="V780" s="59"/>
    </row>
    <row r="781" spans="1:22">
      <c r="A781" s="59"/>
      <c r="B781" s="59"/>
      <c r="C781" s="59"/>
      <c r="D781" s="59"/>
      <c r="E781" s="59"/>
      <c r="F781" s="59"/>
      <c r="G781" s="59"/>
      <c r="H781" s="59"/>
      <c r="I781" s="59"/>
      <c r="J781" s="59"/>
      <c r="K781" s="59"/>
      <c r="L781" s="59"/>
      <c r="M781" s="59"/>
      <c r="N781" s="59"/>
      <c r="O781" s="59"/>
      <c r="P781" s="59"/>
      <c r="Q781" s="59"/>
      <c r="R781" s="59"/>
      <c r="S781" s="59"/>
      <c r="T781" s="59"/>
      <c r="U781" s="59"/>
      <c r="V781" s="59"/>
    </row>
    <row r="782" spans="1:22">
      <c r="A782" s="59"/>
      <c r="B782" s="59"/>
      <c r="C782" s="59"/>
      <c r="D782" s="59"/>
      <c r="E782" s="59"/>
      <c r="F782" s="59"/>
      <c r="G782" s="59"/>
      <c r="H782" s="59"/>
      <c r="I782" s="59"/>
      <c r="J782" s="59"/>
      <c r="K782" s="59"/>
      <c r="L782" s="59"/>
      <c r="M782" s="59"/>
      <c r="N782" s="59"/>
      <c r="O782" s="59"/>
      <c r="P782" s="59"/>
      <c r="Q782" s="59"/>
      <c r="R782" s="59"/>
      <c r="S782" s="59"/>
      <c r="T782" s="59"/>
      <c r="U782" s="59"/>
      <c r="V782" s="59"/>
    </row>
    <row r="783" spans="1:22">
      <c r="A783" s="59"/>
      <c r="B783" s="59"/>
      <c r="C783" s="59"/>
      <c r="D783" s="59"/>
      <c r="E783" s="59"/>
      <c r="F783" s="59"/>
      <c r="G783" s="59"/>
      <c r="H783" s="59"/>
      <c r="I783" s="59"/>
      <c r="J783" s="59"/>
      <c r="K783" s="59"/>
      <c r="L783" s="59"/>
      <c r="M783" s="59"/>
      <c r="N783" s="59"/>
      <c r="O783" s="59"/>
      <c r="P783" s="59"/>
      <c r="Q783" s="59"/>
      <c r="R783" s="59"/>
      <c r="S783" s="59"/>
      <c r="T783" s="59"/>
      <c r="U783" s="59"/>
      <c r="V783" s="59"/>
    </row>
    <row r="784" spans="1:22">
      <c r="A784" s="59"/>
      <c r="B784" s="59"/>
      <c r="C784" s="59"/>
      <c r="D784" s="59"/>
      <c r="E784" s="59"/>
      <c r="F784" s="59"/>
      <c r="G784" s="59"/>
      <c r="H784" s="59"/>
      <c r="I784" s="59"/>
      <c r="J784" s="59"/>
      <c r="K784" s="59"/>
      <c r="L784" s="59"/>
      <c r="M784" s="59"/>
      <c r="N784" s="59"/>
      <c r="O784" s="59"/>
      <c r="P784" s="59"/>
      <c r="Q784" s="59"/>
      <c r="R784" s="59"/>
      <c r="S784" s="59"/>
      <c r="T784" s="59"/>
      <c r="U784" s="59"/>
      <c r="V784" s="59"/>
    </row>
    <row r="785" spans="1:22">
      <c r="A785" s="59"/>
      <c r="B785" s="59"/>
      <c r="C785" s="59"/>
      <c r="D785" s="59"/>
      <c r="E785" s="59"/>
      <c r="F785" s="59"/>
      <c r="G785" s="59"/>
      <c r="H785" s="59"/>
      <c r="I785" s="59"/>
      <c r="J785" s="59"/>
      <c r="K785" s="59"/>
      <c r="L785" s="59"/>
      <c r="M785" s="59"/>
      <c r="N785" s="59"/>
      <c r="O785" s="59"/>
      <c r="P785" s="59"/>
      <c r="Q785" s="59"/>
      <c r="R785" s="59"/>
      <c r="S785" s="59"/>
      <c r="T785" s="59"/>
      <c r="U785" s="59"/>
      <c r="V785" s="59"/>
    </row>
    <row r="786" spans="1:22">
      <c r="A786" s="59"/>
      <c r="B786" s="59"/>
      <c r="C786" s="59"/>
      <c r="D786" s="59"/>
      <c r="E786" s="59"/>
      <c r="F786" s="59"/>
      <c r="G786" s="59"/>
      <c r="H786" s="59"/>
      <c r="I786" s="59"/>
      <c r="J786" s="59"/>
      <c r="K786" s="59"/>
      <c r="L786" s="59"/>
      <c r="M786" s="59"/>
      <c r="N786" s="59"/>
      <c r="O786" s="59"/>
      <c r="P786" s="59"/>
      <c r="Q786" s="59"/>
      <c r="R786" s="59"/>
      <c r="S786" s="59"/>
      <c r="T786" s="59"/>
      <c r="U786" s="59"/>
      <c r="V786" s="59"/>
    </row>
    <row r="787" spans="1:22">
      <c r="A787" s="59"/>
      <c r="B787" s="59"/>
      <c r="C787" s="59"/>
      <c r="D787" s="59"/>
      <c r="E787" s="59"/>
      <c r="F787" s="59"/>
      <c r="G787" s="59"/>
      <c r="H787" s="59"/>
      <c r="I787" s="59"/>
      <c r="J787" s="59"/>
      <c r="K787" s="59"/>
      <c r="L787" s="59"/>
      <c r="M787" s="59"/>
      <c r="N787" s="59"/>
      <c r="O787" s="59"/>
      <c r="P787" s="59"/>
      <c r="Q787" s="59"/>
      <c r="R787" s="59"/>
      <c r="S787" s="59"/>
      <c r="T787" s="59"/>
      <c r="U787" s="59"/>
      <c r="V787" s="59"/>
    </row>
    <row r="788" spans="1:22">
      <c r="A788" s="59"/>
      <c r="B788" s="59"/>
      <c r="C788" s="59"/>
      <c r="D788" s="59"/>
      <c r="E788" s="59"/>
      <c r="F788" s="59"/>
      <c r="G788" s="59"/>
      <c r="H788" s="59"/>
      <c r="I788" s="59"/>
      <c r="J788" s="59"/>
      <c r="K788" s="59"/>
      <c r="L788" s="59"/>
      <c r="M788" s="59"/>
      <c r="N788" s="59"/>
      <c r="O788" s="59"/>
      <c r="P788" s="59"/>
      <c r="Q788" s="59"/>
      <c r="R788" s="59"/>
      <c r="S788" s="59"/>
      <c r="T788" s="59"/>
      <c r="U788" s="59"/>
      <c r="V788" s="59"/>
    </row>
    <row r="789" spans="1:22">
      <c r="A789" s="59"/>
      <c r="B789" s="59"/>
      <c r="C789" s="59"/>
      <c r="D789" s="59"/>
      <c r="E789" s="59"/>
      <c r="F789" s="59"/>
      <c r="G789" s="59"/>
      <c r="H789" s="59"/>
      <c r="I789" s="59"/>
      <c r="J789" s="59"/>
      <c r="K789" s="59"/>
      <c r="L789" s="59"/>
      <c r="M789" s="59"/>
      <c r="N789" s="59"/>
      <c r="O789" s="59"/>
      <c r="P789" s="59"/>
      <c r="Q789" s="59"/>
      <c r="R789" s="59"/>
      <c r="S789" s="59"/>
      <c r="T789" s="59"/>
      <c r="U789" s="59"/>
      <c r="V789" s="59"/>
    </row>
    <row r="790" spans="1:22">
      <c r="A790" s="59"/>
      <c r="B790" s="59"/>
      <c r="C790" s="59"/>
      <c r="D790" s="59"/>
      <c r="E790" s="59"/>
      <c r="F790" s="59"/>
      <c r="G790" s="59"/>
      <c r="H790" s="59"/>
      <c r="I790" s="59"/>
      <c r="J790" s="59"/>
      <c r="K790" s="59"/>
      <c r="L790" s="59"/>
      <c r="M790" s="59"/>
      <c r="N790" s="59"/>
      <c r="O790" s="59"/>
      <c r="P790" s="59"/>
      <c r="Q790" s="59"/>
      <c r="R790" s="59"/>
      <c r="S790" s="59"/>
      <c r="T790" s="59"/>
      <c r="U790" s="59"/>
      <c r="V790" s="59"/>
    </row>
    <row r="791" spans="1:22">
      <c r="A791" s="59"/>
      <c r="B791" s="59"/>
      <c r="C791" s="59"/>
      <c r="D791" s="59"/>
      <c r="E791" s="59"/>
      <c r="F791" s="59"/>
      <c r="G791" s="59"/>
      <c r="H791" s="59"/>
      <c r="I791" s="59"/>
      <c r="J791" s="59"/>
      <c r="K791" s="59"/>
      <c r="L791" s="59"/>
      <c r="M791" s="59"/>
      <c r="N791" s="59"/>
      <c r="O791" s="59"/>
      <c r="P791" s="59"/>
      <c r="Q791" s="59"/>
      <c r="R791" s="59"/>
      <c r="S791" s="59"/>
      <c r="T791" s="59"/>
      <c r="U791" s="59"/>
      <c r="V791" s="59"/>
    </row>
    <row r="792" spans="1:22">
      <c r="A792" s="59"/>
      <c r="B792" s="59"/>
      <c r="C792" s="59"/>
      <c r="D792" s="59"/>
      <c r="E792" s="59"/>
      <c r="F792" s="59"/>
      <c r="G792" s="59"/>
      <c r="H792" s="59"/>
      <c r="I792" s="59"/>
      <c r="J792" s="59"/>
      <c r="K792" s="59"/>
      <c r="L792" s="59"/>
      <c r="M792" s="59"/>
      <c r="N792" s="59"/>
      <c r="O792" s="59"/>
      <c r="P792" s="59"/>
      <c r="Q792" s="59"/>
      <c r="R792" s="59"/>
      <c r="S792" s="59"/>
      <c r="T792" s="59"/>
      <c r="U792" s="59"/>
      <c r="V792" s="59"/>
    </row>
    <row r="793" spans="1:22">
      <c r="A793" s="59"/>
      <c r="B793" s="59"/>
      <c r="C793" s="59"/>
      <c r="D793" s="59"/>
      <c r="E793" s="59"/>
      <c r="F793" s="59"/>
      <c r="G793" s="59"/>
      <c r="H793" s="59"/>
      <c r="I793" s="59"/>
      <c r="J793" s="59"/>
      <c r="K793" s="59"/>
      <c r="L793" s="59"/>
      <c r="M793" s="59"/>
      <c r="N793" s="59"/>
      <c r="O793" s="59"/>
      <c r="P793" s="59"/>
      <c r="Q793" s="59"/>
      <c r="R793" s="59"/>
      <c r="S793" s="59"/>
      <c r="T793" s="59"/>
      <c r="U793" s="59"/>
      <c r="V793" s="59"/>
    </row>
    <row r="794" spans="1:22">
      <c r="A794" s="59"/>
      <c r="B794" s="59"/>
      <c r="C794" s="59"/>
      <c r="D794" s="59"/>
      <c r="E794" s="59"/>
      <c r="F794" s="59"/>
      <c r="G794" s="59"/>
      <c r="H794" s="59"/>
      <c r="I794" s="59"/>
      <c r="J794" s="59"/>
      <c r="K794" s="59"/>
      <c r="L794" s="59"/>
      <c r="M794" s="59"/>
      <c r="N794" s="59"/>
      <c r="O794" s="59"/>
      <c r="P794" s="59"/>
      <c r="Q794" s="59"/>
      <c r="R794" s="59"/>
      <c r="S794" s="59"/>
      <c r="T794" s="59"/>
      <c r="U794" s="59"/>
      <c r="V794" s="59"/>
    </row>
    <row r="795" spans="1:22">
      <c r="A795" s="59"/>
      <c r="B795" s="59"/>
      <c r="C795" s="59"/>
      <c r="D795" s="59"/>
      <c r="E795" s="59"/>
      <c r="F795" s="59"/>
      <c r="G795" s="59"/>
      <c r="H795" s="59"/>
      <c r="I795" s="59"/>
      <c r="J795" s="59"/>
      <c r="K795" s="59"/>
      <c r="L795" s="59"/>
      <c r="M795" s="59"/>
      <c r="N795" s="59"/>
      <c r="O795" s="59"/>
      <c r="P795" s="59"/>
      <c r="Q795" s="59"/>
      <c r="R795" s="59"/>
      <c r="S795" s="59"/>
      <c r="T795" s="59"/>
      <c r="U795" s="59"/>
      <c r="V795" s="59"/>
    </row>
    <row r="796" spans="1:22">
      <c r="A796" s="59"/>
      <c r="B796" s="59"/>
      <c r="C796" s="59"/>
      <c r="D796" s="59"/>
      <c r="E796" s="59"/>
      <c r="F796" s="59"/>
      <c r="G796" s="59"/>
      <c r="H796" s="59"/>
      <c r="I796" s="59"/>
      <c r="J796" s="59"/>
      <c r="K796" s="59"/>
      <c r="L796" s="59"/>
      <c r="M796" s="59"/>
      <c r="N796" s="59"/>
      <c r="O796" s="59"/>
      <c r="P796" s="59"/>
      <c r="Q796" s="59"/>
      <c r="R796" s="59"/>
      <c r="S796" s="59"/>
      <c r="T796" s="59"/>
      <c r="U796" s="59"/>
      <c r="V796" s="59"/>
    </row>
    <row r="797" spans="1:22">
      <c r="A797" s="59"/>
      <c r="B797" s="59"/>
      <c r="C797" s="59"/>
      <c r="D797" s="59"/>
      <c r="E797" s="59"/>
      <c r="F797" s="59"/>
      <c r="G797" s="59"/>
      <c r="H797" s="59"/>
      <c r="I797" s="59"/>
      <c r="J797" s="59"/>
      <c r="K797" s="59"/>
      <c r="L797" s="59"/>
      <c r="M797" s="59"/>
      <c r="N797" s="59"/>
      <c r="O797" s="59"/>
      <c r="P797" s="59"/>
      <c r="Q797" s="59"/>
      <c r="R797" s="59"/>
      <c r="S797" s="59"/>
      <c r="T797" s="59"/>
      <c r="U797" s="59"/>
      <c r="V797" s="59"/>
    </row>
    <row r="798" spans="1:22">
      <c r="A798" s="59"/>
      <c r="B798" s="59"/>
      <c r="C798" s="59"/>
      <c r="D798" s="59"/>
      <c r="E798" s="59"/>
      <c r="F798" s="59"/>
      <c r="G798" s="59"/>
      <c r="H798" s="59"/>
      <c r="I798" s="59"/>
      <c r="J798" s="59"/>
      <c r="K798" s="59"/>
      <c r="L798" s="59"/>
      <c r="M798" s="59"/>
      <c r="N798" s="59"/>
      <c r="O798" s="59"/>
      <c r="P798" s="59"/>
      <c r="Q798" s="59"/>
      <c r="R798" s="59"/>
      <c r="S798" s="59"/>
      <c r="T798" s="59"/>
      <c r="U798" s="59"/>
      <c r="V798" s="59"/>
    </row>
    <row r="799" spans="1:22">
      <c r="A799" s="59"/>
      <c r="B799" s="59"/>
      <c r="C799" s="59"/>
      <c r="D799" s="59"/>
      <c r="E799" s="59"/>
      <c r="F799" s="59"/>
      <c r="G799" s="59"/>
      <c r="H799" s="59"/>
      <c r="I799" s="59"/>
      <c r="J799" s="59"/>
      <c r="K799" s="59"/>
      <c r="L799" s="59"/>
      <c r="M799" s="59"/>
      <c r="N799" s="59"/>
      <c r="O799" s="59"/>
      <c r="P799" s="59"/>
      <c r="Q799" s="59"/>
      <c r="R799" s="59"/>
      <c r="S799" s="59"/>
      <c r="T799" s="59"/>
      <c r="U799" s="59"/>
      <c r="V799" s="59"/>
    </row>
    <row r="800" spans="1:22">
      <c r="A800" s="59"/>
      <c r="B800" s="59"/>
      <c r="C800" s="59"/>
      <c r="D800" s="59"/>
      <c r="E800" s="59"/>
      <c r="F800" s="59"/>
      <c r="G800" s="59"/>
      <c r="H800" s="59"/>
      <c r="I800" s="59"/>
      <c r="J800" s="59"/>
      <c r="K800" s="59"/>
      <c r="L800" s="59"/>
      <c r="M800" s="59"/>
      <c r="N800" s="59"/>
      <c r="O800" s="59"/>
      <c r="P800" s="59"/>
      <c r="Q800" s="59"/>
      <c r="R800" s="59"/>
      <c r="S800" s="59"/>
      <c r="T800" s="59"/>
      <c r="U800" s="59"/>
      <c r="V800" s="59"/>
    </row>
    <row r="801" spans="1:22">
      <c r="A801" s="59"/>
      <c r="B801" s="59"/>
      <c r="C801" s="59"/>
      <c r="D801" s="59"/>
      <c r="E801" s="59"/>
      <c r="F801" s="59"/>
      <c r="G801" s="59"/>
      <c r="H801" s="59"/>
      <c r="I801" s="59"/>
      <c r="J801" s="59"/>
      <c r="K801" s="59"/>
      <c r="L801" s="59"/>
      <c r="M801" s="59"/>
      <c r="N801" s="59"/>
      <c r="O801" s="59"/>
      <c r="P801" s="59"/>
      <c r="Q801" s="59"/>
      <c r="R801" s="59"/>
      <c r="S801" s="59"/>
      <c r="T801" s="59"/>
      <c r="U801" s="59"/>
      <c r="V801" s="59"/>
    </row>
    <row r="802" spans="1:22">
      <c r="A802" s="59"/>
      <c r="B802" s="59"/>
      <c r="C802" s="59"/>
      <c r="D802" s="59"/>
      <c r="E802" s="59"/>
      <c r="F802" s="59"/>
      <c r="G802" s="59"/>
      <c r="H802" s="59"/>
      <c r="I802" s="59"/>
      <c r="J802" s="59"/>
      <c r="K802" s="59"/>
      <c r="L802" s="59"/>
      <c r="M802" s="59"/>
      <c r="N802" s="59"/>
      <c r="O802" s="59"/>
      <c r="P802" s="59"/>
      <c r="Q802" s="59"/>
      <c r="R802" s="59"/>
      <c r="S802" s="59"/>
      <c r="T802" s="59"/>
      <c r="U802" s="59"/>
      <c r="V802" s="59"/>
    </row>
    <row r="803" spans="1:22">
      <c r="A803" s="59"/>
      <c r="B803" s="59"/>
      <c r="C803" s="59"/>
      <c r="D803" s="59"/>
      <c r="E803" s="59"/>
      <c r="F803" s="59"/>
      <c r="G803" s="59"/>
      <c r="H803" s="59"/>
      <c r="I803" s="59"/>
      <c r="J803" s="59"/>
      <c r="K803" s="59"/>
      <c r="L803" s="59"/>
      <c r="M803" s="59"/>
      <c r="N803" s="59"/>
      <c r="O803" s="59"/>
      <c r="P803" s="59"/>
      <c r="Q803" s="59"/>
      <c r="R803" s="59"/>
      <c r="S803" s="59"/>
      <c r="T803" s="59"/>
      <c r="U803" s="59"/>
      <c r="V803" s="59"/>
    </row>
    <row r="804" spans="1:22">
      <c r="A804" s="59"/>
      <c r="B804" s="59"/>
      <c r="C804" s="59"/>
      <c r="D804" s="59"/>
      <c r="E804" s="59"/>
      <c r="F804" s="59"/>
      <c r="G804" s="59"/>
      <c r="H804" s="59"/>
      <c r="I804" s="59"/>
      <c r="J804" s="59"/>
      <c r="K804" s="59"/>
      <c r="L804" s="59"/>
      <c r="M804" s="59"/>
      <c r="N804" s="59"/>
      <c r="O804" s="59"/>
      <c r="P804" s="59"/>
      <c r="Q804" s="59"/>
      <c r="R804" s="59"/>
      <c r="S804" s="59"/>
      <c r="T804" s="59"/>
      <c r="U804" s="59"/>
      <c r="V804" s="59"/>
    </row>
    <row r="805" spans="1:22">
      <c r="A805" s="59"/>
      <c r="B805" s="59"/>
      <c r="C805" s="59"/>
      <c r="D805" s="59"/>
      <c r="E805" s="59"/>
      <c r="F805" s="59"/>
      <c r="G805" s="59"/>
      <c r="H805" s="59"/>
      <c r="I805" s="59"/>
      <c r="J805" s="59"/>
      <c r="K805" s="59"/>
      <c r="L805" s="59"/>
      <c r="M805" s="59"/>
      <c r="N805" s="59"/>
      <c r="O805" s="59"/>
      <c r="P805" s="59"/>
      <c r="Q805" s="59"/>
      <c r="R805" s="59"/>
      <c r="S805" s="59"/>
      <c r="T805" s="59"/>
      <c r="U805" s="59"/>
      <c r="V805" s="59"/>
    </row>
    <row r="806" spans="1:22">
      <c r="A806" s="59"/>
      <c r="B806" s="59"/>
      <c r="C806" s="59"/>
      <c r="D806" s="59"/>
      <c r="E806" s="59"/>
      <c r="F806" s="59"/>
      <c r="G806" s="59"/>
      <c r="H806" s="59"/>
      <c r="I806" s="59"/>
      <c r="J806" s="59"/>
      <c r="K806" s="59"/>
      <c r="L806" s="59"/>
      <c r="M806" s="59"/>
      <c r="N806" s="59"/>
      <c r="O806" s="59"/>
      <c r="P806" s="59"/>
      <c r="Q806" s="59"/>
      <c r="R806" s="59"/>
      <c r="S806" s="59"/>
      <c r="T806" s="59"/>
      <c r="U806" s="59"/>
      <c r="V806" s="59"/>
    </row>
    <row r="807" spans="1:22">
      <c r="A807" s="59"/>
      <c r="B807" s="59"/>
      <c r="C807" s="59"/>
      <c r="D807" s="59"/>
      <c r="E807" s="59"/>
      <c r="F807" s="59"/>
      <c r="G807" s="59"/>
      <c r="H807" s="59"/>
      <c r="I807" s="59"/>
      <c r="J807" s="59"/>
      <c r="K807" s="59"/>
      <c r="L807" s="59"/>
      <c r="M807" s="59"/>
      <c r="N807" s="59"/>
      <c r="O807" s="59"/>
      <c r="P807" s="59"/>
      <c r="Q807" s="59"/>
      <c r="R807" s="59"/>
      <c r="S807" s="59"/>
      <c r="T807" s="59"/>
      <c r="U807" s="59"/>
      <c r="V807" s="59"/>
    </row>
    <row r="808" spans="1:22">
      <c r="A808" s="59"/>
      <c r="B808" s="59"/>
      <c r="C808" s="59"/>
      <c r="D808" s="59"/>
      <c r="E808" s="59"/>
      <c r="F808" s="59"/>
      <c r="G808" s="59"/>
      <c r="H808" s="59"/>
      <c r="I808" s="59"/>
      <c r="J808" s="59"/>
      <c r="K808" s="59"/>
      <c r="L808" s="59"/>
      <c r="M808" s="59"/>
      <c r="N808" s="59"/>
      <c r="O808" s="59"/>
      <c r="P808" s="59"/>
      <c r="Q808" s="59"/>
      <c r="R808" s="59"/>
      <c r="S808" s="59"/>
      <c r="T808" s="59"/>
      <c r="U808" s="59"/>
      <c r="V808" s="59"/>
    </row>
    <row r="809" spans="1:22">
      <c r="A809" s="59"/>
      <c r="B809" s="59"/>
      <c r="C809" s="59"/>
      <c r="D809" s="59"/>
      <c r="E809" s="59"/>
      <c r="F809" s="59"/>
      <c r="G809" s="59"/>
      <c r="H809" s="59"/>
      <c r="I809" s="59"/>
      <c r="J809" s="59"/>
      <c r="K809" s="59"/>
      <c r="L809" s="59"/>
      <c r="M809" s="59"/>
      <c r="N809" s="59"/>
      <c r="O809" s="59"/>
      <c r="P809" s="59"/>
      <c r="Q809" s="59"/>
      <c r="R809" s="59"/>
      <c r="S809" s="59"/>
      <c r="T809" s="59"/>
      <c r="U809" s="59"/>
      <c r="V809" s="59"/>
    </row>
    <row r="810" spans="1:22">
      <c r="A810" s="59"/>
      <c r="B810" s="59"/>
      <c r="C810" s="59"/>
      <c r="D810" s="59"/>
      <c r="E810" s="59"/>
      <c r="F810" s="59"/>
      <c r="G810" s="59"/>
      <c r="H810" s="59"/>
      <c r="I810" s="59"/>
      <c r="J810" s="59"/>
      <c r="K810" s="59"/>
      <c r="L810" s="59"/>
      <c r="M810" s="59"/>
      <c r="N810" s="59"/>
      <c r="O810" s="59"/>
      <c r="P810" s="59"/>
      <c r="Q810" s="59"/>
      <c r="R810" s="59"/>
      <c r="S810" s="59"/>
      <c r="T810" s="59"/>
      <c r="U810" s="59"/>
      <c r="V810" s="59"/>
    </row>
    <row r="811" spans="1:22">
      <c r="A811" s="59"/>
      <c r="B811" s="59"/>
      <c r="C811" s="59"/>
      <c r="D811" s="59"/>
      <c r="E811" s="59"/>
      <c r="F811" s="59"/>
      <c r="G811" s="59"/>
      <c r="H811" s="59"/>
      <c r="I811" s="59"/>
      <c r="J811" s="59"/>
      <c r="K811" s="59"/>
      <c r="L811" s="59"/>
      <c r="M811" s="59"/>
      <c r="N811" s="59"/>
      <c r="O811" s="59"/>
      <c r="P811" s="59"/>
      <c r="Q811" s="59"/>
      <c r="R811" s="59"/>
      <c r="S811" s="59"/>
      <c r="T811" s="59"/>
      <c r="U811" s="59"/>
      <c r="V811" s="59"/>
    </row>
    <row r="812" spans="1:22">
      <c r="A812" s="59"/>
      <c r="B812" s="59"/>
      <c r="C812" s="59"/>
      <c r="D812" s="59"/>
      <c r="E812" s="59"/>
      <c r="F812" s="59"/>
      <c r="G812" s="59"/>
      <c r="H812" s="59"/>
      <c r="I812" s="59"/>
      <c r="J812" s="59"/>
      <c r="K812" s="59"/>
      <c r="L812" s="59"/>
      <c r="M812" s="59"/>
      <c r="N812" s="59"/>
      <c r="O812" s="59"/>
      <c r="P812" s="59"/>
      <c r="Q812" s="59"/>
      <c r="R812" s="59"/>
      <c r="S812" s="59"/>
      <c r="T812" s="59"/>
      <c r="U812" s="59"/>
      <c r="V812" s="59"/>
    </row>
    <row r="813" spans="1:22">
      <c r="A813" s="59"/>
      <c r="B813" s="59"/>
      <c r="C813" s="59"/>
      <c r="D813" s="59"/>
      <c r="E813" s="59"/>
      <c r="F813" s="59"/>
      <c r="G813" s="59"/>
      <c r="H813" s="59"/>
      <c r="I813" s="59"/>
      <c r="J813" s="59"/>
      <c r="K813" s="59"/>
      <c r="L813" s="59"/>
      <c r="M813" s="59"/>
      <c r="N813" s="59"/>
      <c r="O813" s="59"/>
      <c r="P813" s="59"/>
      <c r="Q813" s="59"/>
      <c r="R813" s="59"/>
      <c r="S813" s="59"/>
      <c r="T813" s="59"/>
      <c r="U813" s="59"/>
      <c r="V813" s="59"/>
    </row>
    <row r="814" spans="1:22">
      <c r="A814" s="59"/>
      <c r="B814" s="59"/>
      <c r="C814" s="59"/>
      <c r="D814" s="59"/>
      <c r="E814" s="59"/>
      <c r="F814" s="59"/>
      <c r="G814" s="59"/>
      <c r="H814" s="59"/>
      <c r="I814" s="59"/>
      <c r="J814" s="59"/>
      <c r="K814" s="59"/>
      <c r="L814" s="59"/>
      <c r="M814" s="59"/>
      <c r="N814" s="59"/>
      <c r="O814" s="59"/>
      <c r="P814" s="59"/>
      <c r="Q814" s="59"/>
      <c r="R814" s="59"/>
      <c r="S814" s="59"/>
      <c r="T814" s="59"/>
      <c r="U814" s="59"/>
      <c r="V814" s="59"/>
    </row>
    <row r="815" spans="1:22">
      <c r="A815" s="59"/>
      <c r="B815" s="59"/>
      <c r="C815" s="59"/>
      <c r="D815" s="59"/>
      <c r="E815" s="59"/>
      <c r="F815" s="59"/>
      <c r="G815" s="59"/>
      <c r="H815" s="59"/>
      <c r="I815" s="59"/>
      <c r="J815" s="59"/>
      <c r="K815" s="59"/>
      <c r="L815" s="59"/>
      <c r="M815" s="59"/>
      <c r="N815" s="59"/>
      <c r="O815" s="59"/>
      <c r="P815" s="59"/>
      <c r="Q815" s="59"/>
      <c r="R815" s="59"/>
      <c r="S815" s="59"/>
      <c r="T815" s="59"/>
      <c r="U815" s="59"/>
      <c r="V815" s="59"/>
    </row>
    <row r="816" spans="1:22">
      <c r="A816" s="59"/>
      <c r="B816" s="59"/>
      <c r="C816" s="59"/>
      <c r="D816" s="59"/>
      <c r="E816" s="59"/>
      <c r="F816" s="59"/>
      <c r="G816" s="59"/>
      <c r="H816" s="59"/>
      <c r="I816" s="59"/>
      <c r="J816" s="59"/>
      <c r="K816" s="59"/>
      <c r="L816" s="59"/>
      <c r="M816" s="59"/>
      <c r="N816" s="59"/>
      <c r="O816" s="59"/>
      <c r="P816" s="59"/>
      <c r="Q816" s="59"/>
      <c r="R816" s="59"/>
      <c r="S816" s="59"/>
      <c r="T816" s="59"/>
      <c r="U816" s="59"/>
      <c r="V816" s="59"/>
    </row>
    <row r="817" spans="1:22">
      <c r="A817" s="59"/>
      <c r="B817" s="59"/>
      <c r="C817" s="59"/>
      <c r="D817" s="59"/>
      <c r="E817" s="59"/>
      <c r="F817" s="59"/>
      <c r="G817" s="59"/>
      <c r="H817" s="59"/>
      <c r="I817" s="59"/>
      <c r="J817" s="59"/>
      <c r="K817" s="59"/>
      <c r="L817" s="59"/>
      <c r="M817" s="59"/>
      <c r="N817" s="59"/>
      <c r="O817" s="59"/>
      <c r="P817" s="59"/>
      <c r="Q817" s="59"/>
      <c r="R817" s="59"/>
      <c r="S817" s="59"/>
      <c r="T817" s="59"/>
      <c r="U817" s="59"/>
      <c r="V817" s="59"/>
    </row>
    <row r="818" spans="1:22">
      <c r="A818" s="59"/>
      <c r="B818" s="59"/>
      <c r="C818" s="59"/>
      <c r="D818" s="59"/>
      <c r="E818" s="59"/>
      <c r="F818" s="59"/>
      <c r="G818" s="59"/>
      <c r="H818" s="59"/>
      <c r="I818" s="59"/>
      <c r="J818" s="59"/>
      <c r="K818" s="59"/>
      <c r="L818" s="59"/>
      <c r="M818" s="59"/>
      <c r="N818" s="59"/>
      <c r="O818" s="59"/>
      <c r="P818" s="59"/>
      <c r="Q818" s="59"/>
      <c r="R818" s="59"/>
      <c r="S818" s="59"/>
      <c r="T818" s="59"/>
      <c r="U818" s="59"/>
      <c r="V818" s="59"/>
    </row>
    <row r="819" spans="1:22">
      <c r="A819" s="59"/>
      <c r="B819" s="59"/>
      <c r="C819" s="59"/>
      <c r="D819" s="59"/>
      <c r="E819" s="59"/>
      <c r="F819" s="59"/>
      <c r="G819" s="59"/>
      <c r="H819" s="59"/>
      <c r="I819" s="59"/>
      <c r="J819" s="59"/>
      <c r="K819" s="59"/>
      <c r="L819" s="59"/>
      <c r="M819" s="59"/>
      <c r="N819" s="59"/>
      <c r="O819" s="59"/>
      <c r="P819" s="59"/>
      <c r="Q819" s="59"/>
      <c r="R819" s="59"/>
      <c r="S819" s="59"/>
      <c r="T819" s="59"/>
      <c r="U819" s="59"/>
      <c r="V819" s="59"/>
    </row>
    <row r="820" spans="1:22">
      <c r="A820" s="59"/>
      <c r="B820" s="59"/>
      <c r="C820" s="59"/>
      <c r="D820" s="59"/>
      <c r="E820" s="59"/>
      <c r="F820" s="59"/>
      <c r="G820" s="59"/>
      <c r="H820" s="59"/>
      <c r="I820" s="59"/>
      <c r="J820" s="59"/>
      <c r="K820" s="59"/>
      <c r="L820" s="59"/>
      <c r="M820" s="59"/>
      <c r="N820" s="59"/>
      <c r="O820" s="59"/>
      <c r="P820" s="59"/>
      <c r="Q820" s="59"/>
      <c r="R820" s="59"/>
      <c r="S820" s="59"/>
      <c r="T820" s="59"/>
      <c r="U820" s="59"/>
      <c r="V820" s="59"/>
    </row>
    <row r="821" spans="1:22">
      <c r="A821" s="59"/>
      <c r="B821" s="59"/>
      <c r="C821" s="59"/>
      <c r="D821" s="59"/>
      <c r="E821" s="59"/>
      <c r="F821" s="59"/>
      <c r="G821" s="59"/>
      <c r="H821" s="59"/>
      <c r="I821" s="59"/>
      <c r="J821" s="59"/>
      <c r="K821" s="59"/>
      <c r="L821" s="59"/>
      <c r="M821" s="59"/>
      <c r="N821" s="59"/>
      <c r="O821" s="59"/>
      <c r="P821" s="59"/>
      <c r="Q821" s="59"/>
      <c r="R821" s="59"/>
      <c r="S821" s="59"/>
      <c r="T821" s="59"/>
      <c r="U821" s="59"/>
      <c r="V821" s="59"/>
    </row>
    <row r="822" spans="1:22">
      <c r="A822" s="59"/>
      <c r="B822" s="59"/>
      <c r="C822" s="59"/>
      <c r="D822" s="59"/>
      <c r="E822" s="59"/>
      <c r="F822" s="59"/>
      <c r="G822" s="59"/>
      <c r="H822" s="59"/>
      <c r="I822" s="59"/>
      <c r="J822" s="59"/>
      <c r="K822" s="59"/>
      <c r="L822" s="59"/>
      <c r="M822" s="59"/>
      <c r="N822" s="59"/>
      <c r="O822" s="59"/>
      <c r="P822" s="59"/>
      <c r="Q822" s="59"/>
      <c r="R822" s="59"/>
      <c r="S822" s="59"/>
      <c r="T822" s="59"/>
      <c r="U822" s="59"/>
      <c r="V822" s="59"/>
    </row>
    <row r="823" spans="1:22">
      <c r="A823" s="59"/>
      <c r="B823" s="59"/>
      <c r="C823" s="59"/>
      <c r="D823" s="59"/>
      <c r="E823" s="59"/>
      <c r="F823" s="59"/>
      <c r="G823" s="59"/>
      <c r="H823" s="59"/>
      <c r="I823" s="59"/>
      <c r="J823" s="59"/>
      <c r="K823" s="59"/>
      <c r="L823" s="59"/>
      <c r="M823" s="59"/>
      <c r="N823" s="59"/>
      <c r="O823" s="59"/>
      <c r="P823" s="59"/>
      <c r="Q823" s="59"/>
      <c r="R823" s="59"/>
      <c r="S823" s="59"/>
      <c r="T823" s="59"/>
      <c r="U823" s="59"/>
      <c r="V823" s="59"/>
    </row>
    <row r="824" spans="1:22">
      <c r="A824" s="59"/>
      <c r="B824" s="59"/>
      <c r="C824" s="59"/>
      <c r="D824" s="59"/>
      <c r="E824" s="59"/>
      <c r="F824" s="59"/>
      <c r="G824" s="59"/>
      <c r="H824" s="59"/>
      <c r="I824" s="59"/>
      <c r="J824" s="59"/>
      <c r="K824" s="59"/>
      <c r="L824" s="59"/>
      <c r="M824" s="59"/>
      <c r="N824" s="59"/>
      <c r="O824" s="59"/>
      <c r="P824" s="59"/>
      <c r="Q824" s="59"/>
      <c r="R824" s="59"/>
      <c r="S824" s="59"/>
      <c r="T824" s="59"/>
      <c r="U824" s="59"/>
      <c r="V824" s="59"/>
    </row>
    <row r="825" spans="1:22">
      <c r="A825" s="59"/>
      <c r="B825" s="59"/>
      <c r="C825" s="59"/>
      <c r="D825" s="59"/>
      <c r="E825" s="59"/>
      <c r="F825" s="59"/>
      <c r="G825" s="59"/>
      <c r="H825" s="59"/>
      <c r="I825" s="59"/>
      <c r="J825" s="59"/>
      <c r="K825" s="59"/>
      <c r="L825" s="59"/>
      <c r="M825" s="59"/>
      <c r="N825" s="59"/>
      <c r="O825" s="59"/>
      <c r="P825" s="59"/>
      <c r="Q825" s="59"/>
      <c r="R825" s="59"/>
      <c r="S825" s="59"/>
      <c r="T825" s="59"/>
      <c r="U825" s="59"/>
      <c r="V825" s="59"/>
    </row>
    <row r="826" spans="1:22">
      <c r="A826" s="59"/>
      <c r="B826" s="59"/>
      <c r="C826" s="59"/>
      <c r="D826" s="59"/>
      <c r="E826" s="59"/>
      <c r="F826" s="59"/>
      <c r="G826" s="59"/>
      <c r="H826" s="59"/>
      <c r="I826" s="59"/>
      <c r="J826" s="59"/>
      <c r="K826" s="59"/>
      <c r="L826" s="59"/>
      <c r="M826" s="59"/>
      <c r="N826" s="59"/>
      <c r="O826" s="59"/>
      <c r="P826" s="59"/>
      <c r="Q826" s="59"/>
      <c r="R826" s="59"/>
      <c r="S826" s="59"/>
      <c r="T826" s="59"/>
      <c r="U826" s="59"/>
      <c r="V826" s="59"/>
    </row>
    <row r="827" spans="1:22">
      <c r="A827" s="59"/>
      <c r="B827" s="59"/>
      <c r="C827" s="59"/>
      <c r="D827" s="59"/>
      <c r="E827" s="59"/>
      <c r="F827" s="59"/>
      <c r="G827" s="59"/>
      <c r="H827" s="59"/>
      <c r="I827" s="59"/>
      <c r="J827" s="59"/>
      <c r="K827" s="59"/>
      <c r="L827" s="59"/>
      <c r="M827" s="59"/>
      <c r="N827" s="59"/>
      <c r="O827" s="59"/>
      <c r="P827" s="59"/>
      <c r="Q827" s="59"/>
      <c r="R827" s="59"/>
      <c r="S827" s="59"/>
      <c r="T827" s="59"/>
      <c r="U827" s="59"/>
      <c r="V827" s="59"/>
    </row>
    <row r="828" spans="1:22">
      <c r="A828" s="59"/>
      <c r="B828" s="59"/>
      <c r="C828" s="59"/>
      <c r="D828" s="59"/>
      <c r="E828" s="59"/>
      <c r="F828" s="59"/>
      <c r="G828" s="59"/>
      <c r="H828" s="59"/>
      <c r="I828" s="59"/>
      <c r="J828" s="59"/>
      <c r="K828" s="59"/>
      <c r="L828" s="59"/>
      <c r="M828" s="59"/>
      <c r="N828" s="59"/>
      <c r="O828" s="59"/>
      <c r="P828" s="59"/>
      <c r="Q828" s="59"/>
      <c r="R828" s="59"/>
      <c r="S828" s="59"/>
      <c r="T828" s="59"/>
      <c r="U828" s="59"/>
      <c r="V828" s="59"/>
    </row>
    <row r="829" spans="1:22">
      <c r="A829" s="59"/>
      <c r="B829" s="59"/>
      <c r="C829" s="59"/>
      <c r="D829" s="59"/>
      <c r="E829" s="59"/>
      <c r="F829" s="59"/>
      <c r="G829" s="59"/>
      <c r="H829" s="59"/>
      <c r="I829" s="59"/>
      <c r="J829" s="59"/>
      <c r="K829" s="59"/>
      <c r="L829" s="59"/>
      <c r="M829" s="59"/>
      <c r="N829" s="59"/>
      <c r="O829" s="59"/>
      <c r="P829" s="59"/>
      <c r="Q829" s="59"/>
      <c r="R829" s="59"/>
      <c r="S829" s="59"/>
      <c r="T829" s="59"/>
      <c r="U829" s="59"/>
      <c r="V829" s="59"/>
    </row>
    <row r="830" spans="1:22">
      <c r="A830" s="59"/>
      <c r="B830" s="59"/>
      <c r="C830" s="59"/>
      <c r="D830" s="59"/>
      <c r="E830" s="59"/>
      <c r="F830" s="59"/>
      <c r="G830" s="59"/>
      <c r="H830" s="59"/>
      <c r="I830" s="59"/>
      <c r="J830" s="59"/>
      <c r="K830" s="59"/>
      <c r="L830" s="59"/>
      <c r="M830" s="59"/>
      <c r="N830" s="59"/>
      <c r="O830" s="59"/>
      <c r="P830" s="59"/>
      <c r="Q830" s="59"/>
      <c r="R830" s="59"/>
      <c r="S830" s="59"/>
      <c r="T830" s="59"/>
      <c r="U830" s="59"/>
      <c r="V830" s="59"/>
    </row>
    <row r="831" spans="1:22">
      <c r="A831" s="59"/>
      <c r="B831" s="59"/>
      <c r="C831" s="59"/>
      <c r="D831" s="59"/>
      <c r="E831" s="59"/>
      <c r="F831" s="59"/>
      <c r="G831" s="59"/>
      <c r="H831" s="59"/>
      <c r="I831" s="59"/>
      <c r="J831" s="59"/>
      <c r="K831" s="59"/>
      <c r="L831" s="59"/>
      <c r="M831" s="59"/>
      <c r="N831" s="59"/>
      <c r="O831" s="59"/>
      <c r="P831" s="59"/>
      <c r="Q831" s="59"/>
      <c r="R831" s="59"/>
      <c r="S831" s="59"/>
      <c r="T831" s="59"/>
      <c r="U831" s="59"/>
      <c r="V831" s="59"/>
    </row>
    <row r="832" spans="1:22">
      <c r="A832" s="59"/>
      <c r="B832" s="59"/>
      <c r="C832" s="59"/>
      <c r="D832" s="59"/>
      <c r="E832" s="59"/>
      <c r="F832" s="59"/>
      <c r="G832" s="59"/>
      <c r="H832" s="59"/>
      <c r="I832" s="59"/>
      <c r="J832" s="59"/>
      <c r="K832" s="59"/>
      <c r="L832" s="59"/>
      <c r="M832" s="59"/>
      <c r="N832" s="59"/>
      <c r="O832" s="59"/>
      <c r="P832" s="59"/>
      <c r="Q832" s="59"/>
      <c r="R832" s="59"/>
      <c r="S832" s="59"/>
      <c r="T832" s="59"/>
      <c r="U832" s="59"/>
      <c r="V832" s="59"/>
    </row>
    <row r="833" spans="1:22">
      <c r="A833" s="59"/>
      <c r="B833" s="59"/>
      <c r="C833" s="59"/>
      <c r="D833" s="59"/>
      <c r="E833" s="59"/>
      <c r="F833" s="59"/>
      <c r="G833" s="59"/>
      <c r="H833" s="59"/>
      <c r="I833" s="59"/>
      <c r="J833" s="59"/>
      <c r="K833" s="59"/>
      <c r="L833" s="59"/>
      <c r="M833" s="59"/>
      <c r="N833" s="59"/>
      <c r="O833" s="59"/>
      <c r="P833" s="59"/>
      <c r="Q833" s="59"/>
      <c r="R833" s="59"/>
      <c r="S833" s="59"/>
      <c r="T833" s="59"/>
      <c r="U833" s="59"/>
      <c r="V833" s="59"/>
    </row>
    <row r="834" spans="1:22">
      <c r="A834" s="59"/>
      <c r="B834" s="59"/>
      <c r="C834" s="59"/>
      <c r="D834" s="59"/>
      <c r="E834" s="59"/>
      <c r="F834" s="59"/>
      <c r="G834" s="59"/>
      <c r="H834" s="59"/>
      <c r="I834" s="59"/>
      <c r="J834" s="59"/>
      <c r="K834" s="59"/>
      <c r="L834" s="59"/>
      <c r="M834" s="59"/>
      <c r="N834" s="59"/>
      <c r="O834" s="59"/>
      <c r="P834" s="59"/>
      <c r="Q834" s="59"/>
      <c r="R834" s="59"/>
      <c r="S834" s="59"/>
      <c r="T834" s="59"/>
      <c r="U834" s="59"/>
      <c r="V834" s="59"/>
    </row>
    <row r="835" spans="1:22">
      <c r="A835" s="59"/>
      <c r="B835" s="59"/>
      <c r="C835" s="59"/>
      <c r="D835" s="59"/>
      <c r="E835" s="59"/>
      <c r="F835" s="59"/>
      <c r="G835" s="59"/>
      <c r="H835" s="59"/>
      <c r="I835" s="59"/>
      <c r="J835" s="59"/>
      <c r="K835" s="59"/>
      <c r="L835" s="59"/>
      <c r="M835" s="59"/>
      <c r="N835" s="59"/>
      <c r="O835" s="59"/>
      <c r="P835" s="59"/>
      <c r="Q835" s="59"/>
      <c r="R835" s="59"/>
      <c r="S835" s="59"/>
      <c r="T835" s="59"/>
      <c r="U835" s="59"/>
      <c r="V835" s="59"/>
    </row>
    <row r="836" spans="1:22">
      <c r="A836" s="59"/>
      <c r="B836" s="59"/>
      <c r="C836" s="59"/>
      <c r="D836" s="59"/>
      <c r="E836" s="59"/>
      <c r="F836" s="59"/>
      <c r="G836" s="59"/>
      <c r="H836" s="59"/>
      <c r="I836" s="59"/>
      <c r="J836" s="59"/>
      <c r="K836" s="59"/>
      <c r="L836" s="59"/>
      <c r="M836" s="59"/>
      <c r="N836" s="59"/>
      <c r="O836" s="59"/>
      <c r="P836" s="59"/>
      <c r="Q836" s="59"/>
      <c r="R836" s="59"/>
      <c r="S836" s="59"/>
      <c r="T836" s="59"/>
      <c r="U836" s="59"/>
      <c r="V836" s="59"/>
    </row>
    <row r="837" spans="1:22">
      <c r="A837" s="59"/>
      <c r="B837" s="59"/>
      <c r="C837" s="59"/>
      <c r="D837" s="59"/>
      <c r="E837" s="59"/>
      <c r="F837" s="59"/>
      <c r="G837" s="59"/>
      <c r="H837" s="59"/>
      <c r="I837" s="59"/>
      <c r="J837" s="59"/>
      <c r="K837" s="59"/>
      <c r="L837" s="59"/>
      <c r="M837" s="59"/>
      <c r="N837" s="59"/>
      <c r="O837" s="59"/>
      <c r="P837" s="59"/>
      <c r="Q837" s="59"/>
      <c r="R837" s="59"/>
      <c r="S837" s="59"/>
      <c r="T837" s="59"/>
      <c r="U837" s="59"/>
      <c r="V837" s="59"/>
    </row>
    <row r="838" spans="1:22">
      <c r="A838" s="59"/>
      <c r="B838" s="59"/>
      <c r="C838" s="59"/>
      <c r="D838" s="59"/>
      <c r="E838" s="59"/>
      <c r="F838" s="59"/>
      <c r="G838" s="59"/>
      <c r="H838" s="59"/>
      <c r="I838" s="59"/>
      <c r="J838" s="59"/>
      <c r="K838" s="59"/>
      <c r="L838" s="59"/>
      <c r="M838" s="59"/>
      <c r="N838" s="59"/>
      <c r="O838" s="59"/>
      <c r="P838" s="59"/>
      <c r="Q838" s="59"/>
      <c r="R838" s="59"/>
      <c r="S838" s="59"/>
      <c r="T838" s="59"/>
      <c r="U838" s="59"/>
      <c r="V838" s="59"/>
    </row>
    <row r="839" spans="1:22">
      <c r="A839" s="59"/>
      <c r="B839" s="59"/>
      <c r="C839" s="59"/>
      <c r="D839" s="59"/>
      <c r="E839" s="59"/>
      <c r="F839" s="59"/>
      <c r="G839" s="59"/>
      <c r="H839" s="59"/>
      <c r="I839" s="59"/>
      <c r="J839" s="59"/>
      <c r="K839" s="59"/>
      <c r="L839" s="59"/>
      <c r="M839" s="59"/>
      <c r="N839" s="59"/>
      <c r="O839" s="59"/>
      <c r="P839" s="59"/>
      <c r="Q839" s="59"/>
      <c r="R839" s="59"/>
      <c r="S839" s="59"/>
      <c r="T839" s="59"/>
      <c r="U839" s="59"/>
      <c r="V839" s="59"/>
    </row>
    <row r="840" spans="1:22">
      <c r="A840" s="59"/>
      <c r="B840" s="59"/>
      <c r="C840" s="59"/>
      <c r="D840" s="59"/>
      <c r="E840" s="59"/>
      <c r="F840" s="59"/>
      <c r="G840" s="59"/>
      <c r="H840" s="59"/>
      <c r="I840" s="59"/>
      <c r="J840" s="59"/>
      <c r="K840" s="59"/>
      <c r="L840" s="59"/>
      <c r="M840" s="59"/>
      <c r="N840" s="59"/>
      <c r="O840" s="59"/>
      <c r="P840" s="59"/>
      <c r="Q840" s="59"/>
      <c r="R840" s="59"/>
      <c r="S840" s="59"/>
      <c r="T840" s="59"/>
      <c r="U840" s="59"/>
      <c r="V840" s="59"/>
    </row>
    <row r="841" spans="1:22">
      <c r="A841" s="59"/>
      <c r="B841" s="59"/>
      <c r="C841" s="59"/>
      <c r="D841" s="59"/>
      <c r="E841" s="59"/>
      <c r="F841" s="59"/>
      <c r="G841" s="59"/>
      <c r="H841" s="59"/>
      <c r="I841" s="59"/>
      <c r="J841" s="59"/>
      <c r="K841" s="59"/>
      <c r="L841" s="59"/>
      <c r="M841" s="59"/>
      <c r="N841" s="59"/>
      <c r="O841" s="59"/>
      <c r="P841" s="59"/>
      <c r="Q841" s="59"/>
      <c r="R841" s="59"/>
      <c r="S841" s="59"/>
      <c r="T841" s="59"/>
      <c r="U841" s="59"/>
      <c r="V841" s="59"/>
    </row>
    <row r="842" spans="1:22">
      <c r="A842" s="59"/>
      <c r="B842" s="59"/>
      <c r="C842" s="59"/>
      <c r="D842" s="59"/>
      <c r="E842" s="59"/>
      <c r="F842" s="59"/>
      <c r="G842" s="59"/>
      <c r="H842" s="59"/>
      <c r="I842" s="59"/>
      <c r="J842" s="59"/>
      <c r="K842" s="59"/>
      <c r="L842" s="59"/>
      <c r="M842" s="59"/>
      <c r="N842" s="59"/>
      <c r="O842" s="59"/>
      <c r="P842" s="59"/>
      <c r="Q842" s="59"/>
      <c r="R842" s="59"/>
      <c r="S842" s="59"/>
      <c r="T842" s="59"/>
      <c r="U842" s="59"/>
      <c r="V842" s="59"/>
    </row>
    <row r="843" spans="1:22">
      <c r="A843" s="59"/>
      <c r="B843" s="59"/>
      <c r="C843" s="59"/>
      <c r="D843" s="59"/>
      <c r="E843" s="59"/>
      <c r="F843" s="59"/>
      <c r="G843" s="59"/>
      <c r="H843" s="59"/>
      <c r="I843" s="59"/>
      <c r="J843" s="59"/>
      <c r="K843" s="59"/>
      <c r="L843" s="59"/>
      <c r="M843" s="59"/>
      <c r="N843" s="59"/>
      <c r="O843" s="59"/>
      <c r="P843" s="59"/>
      <c r="Q843" s="59"/>
      <c r="R843" s="59"/>
      <c r="S843" s="59"/>
      <c r="T843" s="59"/>
      <c r="U843" s="59"/>
      <c r="V843" s="59"/>
    </row>
    <row r="844" spans="1:22">
      <c r="A844" s="59"/>
      <c r="B844" s="59"/>
      <c r="C844" s="59"/>
      <c r="D844" s="59"/>
      <c r="E844" s="59"/>
      <c r="F844" s="59"/>
      <c r="G844" s="59"/>
      <c r="H844" s="59"/>
      <c r="I844" s="59"/>
      <c r="J844" s="59"/>
      <c r="K844" s="59"/>
      <c r="L844" s="59"/>
      <c r="M844" s="59"/>
      <c r="N844" s="59"/>
      <c r="O844" s="59"/>
      <c r="P844" s="59"/>
      <c r="Q844" s="59"/>
      <c r="R844" s="59"/>
      <c r="S844" s="59"/>
      <c r="T844" s="59"/>
      <c r="U844" s="59"/>
      <c r="V844" s="59"/>
    </row>
    <row r="845" spans="1:22">
      <c r="A845" s="59"/>
      <c r="B845" s="59"/>
      <c r="C845" s="59"/>
      <c r="D845" s="59"/>
      <c r="E845" s="59"/>
      <c r="F845" s="59"/>
      <c r="G845" s="59"/>
      <c r="H845" s="59"/>
      <c r="I845" s="59"/>
      <c r="J845" s="59"/>
      <c r="K845" s="59"/>
      <c r="L845" s="59"/>
      <c r="M845" s="59"/>
      <c r="N845" s="59"/>
      <c r="O845" s="59"/>
      <c r="P845" s="59"/>
      <c r="Q845" s="59"/>
      <c r="R845" s="59"/>
      <c r="S845" s="59"/>
      <c r="T845" s="59"/>
      <c r="U845" s="59"/>
      <c r="V845" s="59"/>
    </row>
    <row r="846" spans="1:22">
      <c r="A846" s="59"/>
      <c r="B846" s="59"/>
      <c r="C846" s="59"/>
      <c r="D846" s="59"/>
      <c r="E846" s="59"/>
      <c r="F846" s="59"/>
      <c r="G846" s="59"/>
      <c r="H846" s="59"/>
      <c r="I846" s="59"/>
      <c r="J846" s="59"/>
      <c r="K846" s="59"/>
      <c r="L846" s="59"/>
      <c r="M846" s="59"/>
      <c r="N846" s="59"/>
      <c r="O846" s="59"/>
      <c r="P846" s="59"/>
      <c r="Q846" s="59"/>
      <c r="R846" s="59"/>
      <c r="S846" s="59"/>
      <c r="T846" s="59"/>
      <c r="U846" s="59"/>
      <c r="V846" s="59"/>
    </row>
    <row r="847" spans="1:22">
      <c r="A847" s="59"/>
      <c r="B847" s="59"/>
      <c r="C847" s="59"/>
      <c r="D847" s="59"/>
      <c r="E847" s="59"/>
      <c r="F847" s="59"/>
      <c r="G847" s="59"/>
      <c r="H847" s="59"/>
      <c r="I847" s="59"/>
      <c r="J847" s="59"/>
      <c r="K847" s="59"/>
      <c r="L847" s="59"/>
      <c r="M847" s="59"/>
      <c r="N847" s="59"/>
      <c r="O847" s="59"/>
      <c r="P847" s="59"/>
      <c r="Q847" s="59"/>
      <c r="R847" s="59"/>
      <c r="S847" s="59"/>
      <c r="T847" s="59"/>
      <c r="U847" s="59"/>
      <c r="V847" s="59"/>
    </row>
    <row r="848" spans="1:22">
      <c r="A848" s="59"/>
      <c r="B848" s="59"/>
      <c r="C848" s="59"/>
      <c r="D848" s="59"/>
      <c r="E848" s="59"/>
      <c r="F848" s="59"/>
      <c r="G848" s="59"/>
      <c r="H848" s="59"/>
      <c r="I848" s="59"/>
      <c r="J848" s="59"/>
      <c r="K848" s="59"/>
      <c r="L848" s="59"/>
      <c r="M848" s="59"/>
      <c r="N848" s="59"/>
      <c r="O848" s="59"/>
      <c r="P848" s="59"/>
      <c r="Q848" s="59"/>
      <c r="R848" s="59"/>
      <c r="S848" s="59"/>
      <c r="T848" s="59"/>
      <c r="U848" s="59"/>
      <c r="V848" s="59"/>
    </row>
    <row r="849" spans="1:22">
      <c r="A849" s="59"/>
      <c r="B849" s="59"/>
      <c r="C849" s="59"/>
      <c r="D849" s="59"/>
      <c r="E849" s="59"/>
      <c r="F849" s="59"/>
      <c r="G849" s="59"/>
      <c r="H849" s="59"/>
      <c r="I849" s="59"/>
      <c r="J849" s="59"/>
      <c r="K849" s="59"/>
      <c r="L849" s="59"/>
      <c r="M849" s="59"/>
      <c r="N849" s="59"/>
      <c r="O849" s="59"/>
      <c r="P849" s="59"/>
      <c r="Q849" s="59"/>
      <c r="R849" s="59"/>
      <c r="S849" s="59"/>
      <c r="T849" s="59"/>
      <c r="U849" s="59"/>
      <c r="V849" s="59"/>
    </row>
    <row r="850" spans="1:22">
      <c r="A850" s="59"/>
      <c r="B850" s="59"/>
      <c r="C850" s="59"/>
      <c r="D850" s="59"/>
      <c r="E850" s="59"/>
      <c r="F850" s="59"/>
      <c r="G850" s="59"/>
      <c r="H850" s="59"/>
      <c r="I850" s="59"/>
      <c r="J850" s="59"/>
      <c r="K850" s="59"/>
      <c r="L850" s="59"/>
      <c r="M850" s="59"/>
      <c r="N850" s="59"/>
      <c r="O850" s="59"/>
      <c r="P850" s="59"/>
      <c r="Q850" s="59"/>
      <c r="R850" s="59"/>
      <c r="S850" s="59"/>
      <c r="T850" s="59"/>
      <c r="U850" s="59"/>
      <c r="V850" s="59"/>
    </row>
    <row r="851" spans="1:22">
      <c r="A851" s="59"/>
      <c r="B851" s="59"/>
      <c r="C851" s="59"/>
      <c r="D851" s="59"/>
      <c r="E851" s="59"/>
      <c r="F851" s="59"/>
      <c r="G851" s="59"/>
      <c r="H851" s="59"/>
      <c r="I851" s="59"/>
      <c r="J851" s="59"/>
      <c r="K851" s="59"/>
      <c r="L851" s="59"/>
      <c r="M851" s="59"/>
      <c r="N851" s="59"/>
      <c r="O851" s="59"/>
      <c r="P851" s="59"/>
      <c r="Q851" s="59"/>
      <c r="R851" s="59"/>
      <c r="S851" s="59"/>
      <c r="T851" s="59"/>
      <c r="U851" s="59"/>
      <c r="V851" s="59"/>
    </row>
    <row r="852" spans="1:22">
      <c r="A852" s="59"/>
      <c r="B852" s="59"/>
      <c r="C852" s="59"/>
      <c r="D852" s="59"/>
      <c r="E852" s="59"/>
      <c r="F852" s="59"/>
      <c r="G852" s="59"/>
      <c r="H852" s="59"/>
      <c r="I852" s="59"/>
      <c r="J852" s="59"/>
      <c r="K852" s="59"/>
      <c r="L852" s="59"/>
      <c r="M852" s="59"/>
      <c r="N852" s="59"/>
      <c r="O852" s="59"/>
      <c r="P852" s="59"/>
      <c r="Q852" s="59"/>
      <c r="R852" s="59"/>
      <c r="S852" s="59"/>
      <c r="T852" s="59"/>
      <c r="U852" s="59"/>
      <c r="V852" s="59"/>
    </row>
    <row r="853" spans="1:22">
      <c r="A853" s="59"/>
      <c r="B853" s="59"/>
      <c r="C853" s="59"/>
      <c r="D853" s="59"/>
      <c r="E853" s="59"/>
      <c r="F853" s="59"/>
      <c r="G853" s="59"/>
      <c r="H853" s="59"/>
      <c r="I853" s="59"/>
      <c r="J853" s="59"/>
      <c r="K853" s="59"/>
      <c r="L853" s="59"/>
      <c r="M853" s="59"/>
      <c r="N853" s="59"/>
      <c r="O853" s="59"/>
      <c r="P853" s="59"/>
      <c r="Q853" s="59"/>
      <c r="R853" s="59"/>
      <c r="S853" s="59"/>
      <c r="T853" s="59"/>
      <c r="U853" s="59"/>
      <c r="V853" s="59"/>
    </row>
    <row r="854" spans="1:22">
      <c r="A854" s="59"/>
      <c r="B854" s="59"/>
      <c r="C854" s="59"/>
      <c r="D854" s="59"/>
      <c r="E854" s="59"/>
      <c r="F854" s="59"/>
      <c r="G854" s="59"/>
      <c r="H854" s="59"/>
      <c r="I854" s="59"/>
      <c r="J854" s="59"/>
      <c r="K854" s="59"/>
      <c r="L854" s="59"/>
      <c r="M854" s="59"/>
      <c r="N854" s="59"/>
      <c r="O854" s="59"/>
      <c r="P854" s="59"/>
      <c r="Q854" s="59"/>
      <c r="R854" s="59"/>
      <c r="S854" s="59"/>
      <c r="T854" s="59"/>
      <c r="U854" s="59"/>
      <c r="V854" s="59"/>
    </row>
    <row r="855" spans="1:22">
      <c r="A855" s="59"/>
      <c r="B855" s="59"/>
      <c r="C855" s="59"/>
      <c r="D855" s="59"/>
      <c r="E855" s="59"/>
      <c r="F855" s="59"/>
      <c r="G855" s="59"/>
      <c r="H855" s="59"/>
      <c r="I855" s="59"/>
      <c r="J855" s="59"/>
      <c r="K855" s="59"/>
      <c r="L855" s="59"/>
      <c r="M855" s="59"/>
      <c r="N855" s="59"/>
      <c r="O855" s="59"/>
      <c r="P855" s="59"/>
      <c r="Q855" s="59"/>
      <c r="R855" s="59"/>
      <c r="S855" s="59"/>
      <c r="T855" s="59"/>
      <c r="U855" s="59"/>
      <c r="V855" s="59"/>
    </row>
    <row r="856" spans="1:22">
      <c r="A856" s="59"/>
      <c r="B856" s="59"/>
      <c r="C856" s="59"/>
      <c r="D856" s="59"/>
      <c r="E856" s="59"/>
      <c r="F856" s="59"/>
      <c r="G856" s="59"/>
      <c r="H856" s="59"/>
      <c r="I856" s="59"/>
      <c r="J856" s="59"/>
      <c r="K856" s="59"/>
      <c r="L856" s="59"/>
      <c r="M856" s="59"/>
      <c r="N856" s="59"/>
      <c r="O856" s="59"/>
      <c r="P856" s="59"/>
      <c r="Q856" s="59"/>
      <c r="R856" s="59"/>
      <c r="S856" s="59"/>
      <c r="T856" s="59"/>
      <c r="U856" s="59"/>
      <c r="V856" s="59"/>
    </row>
    <row r="857" spans="1:22">
      <c r="A857" s="59"/>
      <c r="B857" s="59"/>
      <c r="C857" s="59"/>
      <c r="D857" s="59"/>
      <c r="E857" s="59"/>
      <c r="F857" s="59"/>
      <c r="G857" s="59"/>
      <c r="H857" s="59"/>
      <c r="I857" s="59"/>
      <c r="J857" s="59"/>
      <c r="K857" s="59"/>
      <c r="L857" s="59"/>
      <c r="M857" s="59"/>
      <c r="N857" s="59"/>
      <c r="O857" s="59"/>
      <c r="P857" s="59"/>
      <c r="Q857" s="59"/>
      <c r="R857" s="59"/>
      <c r="S857" s="59"/>
      <c r="T857" s="59"/>
      <c r="U857" s="59"/>
      <c r="V857" s="59"/>
    </row>
    <row r="858" spans="1:22">
      <c r="A858" s="59"/>
      <c r="B858" s="59"/>
      <c r="C858" s="59"/>
      <c r="D858" s="59"/>
      <c r="E858" s="59"/>
      <c r="F858" s="59"/>
      <c r="G858" s="59"/>
      <c r="H858" s="59"/>
      <c r="I858" s="59"/>
      <c r="J858" s="59"/>
      <c r="K858" s="59"/>
      <c r="L858" s="59"/>
      <c r="M858" s="59"/>
      <c r="N858" s="59"/>
      <c r="O858" s="59"/>
      <c r="P858" s="59"/>
      <c r="Q858" s="59"/>
      <c r="R858" s="59"/>
      <c r="S858" s="59"/>
      <c r="T858" s="59"/>
      <c r="U858" s="59"/>
      <c r="V858" s="59"/>
    </row>
    <row r="859" spans="1:22">
      <c r="A859" s="59"/>
      <c r="B859" s="59"/>
      <c r="C859" s="59"/>
      <c r="D859" s="59"/>
      <c r="E859" s="59"/>
      <c r="F859" s="59"/>
      <c r="G859" s="59"/>
      <c r="H859" s="59"/>
      <c r="I859" s="59"/>
      <c r="J859" s="59"/>
      <c r="K859" s="59"/>
      <c r="L859" s="59"/>
      <c r="M859" s="59"/>
      <c r="N859" s="59"/>
      <c r="O859" s="59"/>
      <c r="P859" s="59"/>
      <c r="Q859" s="59"/>
      <c r="R859" s="59"/>
      <c r="S859" s="59"/>
      <c r="T859" s="59"/>
      <c r="U859" s="59"/>
      <c r="V859" s="59"/>
    </row>
    <row r="860" spans="1:22">
      <c r="A860" s="59"/>
      <c r="B860" s="59"/>
      <c r="C860" s="59"/>
      <c r="D860" s="59"/>
      <c r="E860" s="59"/>
      <c r="F860" s="59"/>
      <c r="G860" s="59"/>
      <c r="H860" s="59"/>
      <c r="I860" s="59"/>
      <c r="J860" s="59"/>
      <c r="K860" s="59"/>
      <c r="L860" s="59"/>
      <c r="M860" s="59"/>
      <c r="N860" s="59"/>
      <c r="O860" s="59"/>
      <c r="P860" s="59"/>
      <c r="Q860" s="59"/>
      <c r="R860" s="59"/>
      <c r="S860" s="59"/>
      <c r="T860" s="59"/>
      <c r="U860" s="59"/>
      <c r="V860" s="59"/>
    </row>
    <row r="861" spans="1:22">
      <c r="A861" s="59"/>
      <c r="B861" s="59"/>
      <c r="C861" s="59"/>
      <c r="D861" s="59"/>
      <c r="E861" s="59"/>
      <c r="F861" s="59"/>
      <c r="G861" s="59"/>
      <c r="H861" s="59"/>
      <c r="I861" s="59"/>
      <c r="J861" s="59"/>
      <c r="K861" s="59"/>
      <c r="L861" s="59"/>
      <c r="M861" s="59"/>
      <c r="N861" s="59"/>
      <c r="O861" s="59"/>
      <c r="P861" s="59"/>
      <c r="Q861" s="59"/>
      <c r="R861" s="59"/>
      <c r="S861" s="59"/>
      <c r="T861" s="59"/>
      <c r="U861" s="59"/>
      <c r="V861" s="59"/>
    </row>
    <row r="862" spans="1:22">
      <c r="A862" s="59"/>
      <c r="B862" s="59"/>
      <c r="C862" s="59"/>
      <c r="D862" s="59"/>
      <c r="E862" s="59"/>
      <c r="F862" s="59"/>
      <c r="G862" s="59"/>
      <c r="H862" s="59"/>
      <c r="I862" s="59"/>
      <c r="J862" s="59"/>
      <c r="K862" s="59"/>
      <c r="L862" s="59"/>
      <c r="M862" s="59"/>
      <c r="N862" s="59"/>
      <c r="O862" s="59"/>
      <c r="P862" s="59"/>
      <c r="Q862" s="59"/>
      <c r="R862" s="59"/>
      <c r="S862" s="59"/>
      <c r="T862" s="59"/>
      <c r="U862" s="59"/>
      <c r="V862" s="59"/>
    </row>
    <row r="863" spans="1:22">
      <c r="A863" s="59"/>
      <c r="B863" s="59"/>
      <c r="C863" s="59"/>
      <c r="D863" s="59"/>
      <c r="E863" s="59"/>
      <c r="F863" s="59"/>
      <c r="G863" s="59"/>
      <c r="H863" s="59"/>
      <c r="I863" s="59"/>
      <c r="J863" s="59"/>
      <c r="K863" s="59"/>
      <c r="L863" s="59"/>
      <c r="M863" s="59"/>
      <c r="N863" s="59"/>
      <c r="O863" s="59"/>
      <c r="P863" s="59"/>
      <c r="Q863" s="59"/>
      <c r="R863" s="59"/>
      <c r="S863" s="59"/>
      <c r="T863" s="59"/>
      <c r="U863" s="59"/>
      <c r="V863" s="59"/>
    </row>
    <row r="864" spans="1:22">
      <c r="A864" s="59"/>
      <c r="B864" s="59"/>
      <c r="C864" s="59"/>
      <c r="D864" s="59"/>
      <c r="E864" s="59"/>
      <c r="F864" s="59"/>
      <c r="G864" s="59"/>
      <c r="H864" s="59"/>
      <c r="I864" s="59"/>
      <c r="J864" s="59"/>
      <c r="K864" s="59"/>
      <c r="L864" s="59"/>
      <c r="M864" s="59"/>
      <c r="N864" s="59"/>
      <c r="O864" s="59"/>
      <c r="P864" s="59"/>
      <c r="Q864" s="59"/>
      <c r="R864" s="59"/>
      <c r="S864" s="59"/>
      <c r="T864" s="59"/>
      <c r="U864" s="59"/>
      <c r="V864" s="59"/>
    </row>
    <row r="865" spans="1:22">
      <c r="A865" s="59"/>
      <c r="B865" s="59"/>
      <c r="C865" s="59"/>
      <c r="D865" s="59"/>
      <c r="E865" s="59"/>
      <c r="F865" s="59"/>
      <c r="G865" s="59"/>
      <c r="H865" s="59"/>
      <c r="I865" s="59"/>
      <c r="J865" s="59"/>
      <c r="K865" s="59"/>
      <c r="L865" s="59"/>
      <c r="M865" s="59"/>
      <c r="N865" s="59"/>
      <c r="O865" s="59"/>
      <c r="P865" s="59"/>
      <c r="Q865" s="59"/>
      <c r="R865" s="59"/>
      <c r="S865" s="59"/>
      <c r="T865" s="59"/>
      <c r="U865" s="59"/>
      <c r="V865" s="59"/>
    </row>
    <row r="866" spans="1:22">
      <c r="A866" s="59"/>
      <c r="B866" s="59"/>
      <c r="C866" s="59"/>
      <c r="D866" s="59"/>
      <c r="E866" s="59"/>
      <c r="F866" s="59"/>
      <c r="G866" s="59"/>
      <c r="H866" s="59"/>
      <c r="I866" s="59"/>
      <c r="J866" s="59"/>
      <c r="K866" s="59"/>
      <c r="L866" s="59"/>
      <c r="M866" s="59"/>
      <c r="N866" s="59"/>
      <c r="O866" s="59"/>
      <c r="P866" s="59"/>
      <c r="Q866" s="59"/>
      <c r="R866" s="59"/>
      <c r="S866" s="59"/>
      <c r="T866" s="59"/>
      <c r="U866" s="59"/>
      <c r="V866" s="59"/>
    </row>
    <row r="867" spans="1:22">
      <c r="A867" s="59"/>
      <c r="B867" s="59"/>
      <c r="C867" s="59"/>
      <c r="D867" s="59"/>
      <c r="E867" s="59"/>
      <c r="F867" s="59"/>
      <c r="G867" s="59"/>
      <c r="H867" s="59"/>
      <c r="I867" s="59"/>
      <c r="J867" s="59"/>
      <c r="K867" s="59"/>
      <c r="L867" s="59"/>
      <c r="M867" s="59"/>
      <c r="N867" s="59"/>
      <c r="O867" s="59"/>
      <c r="P867" s="59"/>
      <c r="Q867" s="59"/>
      <c r="R867" s="59"/>
      <c r="S867" s="59"/>
      <c r="T867" s="59"/>
      <c r="U867" s="59"/>
      <c r="V867" s="59"/>
    </row>
    <row r="868" spans="1:22">
      <c r="A868" s="59"/>
      <c r="B868" s="59"/>
      <c r="C868" s="59"/>
      <c r="D868" s="59"/>
      <c r="E868" s="59"/>
      <c r="F868" s="59"/>
      <c r="G868" s="59"/>
      <c r="H868" s="59"/>
      <c r="I868" s="59"/>
      <c r="J868" s="59"/>
      <c r="K868" s="59"/>
      <c r="L868" s="59"/>
      <c r="M868" s="59"/>
      <c r="N868" s="59"/>
      <c r="O868" s="59"/>
      <c r="P868" s="59"/>
      <c r="Q868" s="59"/>
      <c r="R868" s="59"/>
      <c r="S868" s="59"/>
      <c r="T868" s="59"/>
      <c r="U868" s="59"/>
      <c r="V868" s="59"/>
    </row>
    <row r="869" spans="1:22">
      <c r="A869" s="59"/>
      <c r="B869" s="59"/>
      <c r="C869" s="59"/>
      <c r="D869" s="59"/>
      <c r="E869" s="59"/>
      <c r="F869" s="59"/>
      <c r="G869" s="59"/>
      <c r="H869" s="59"/>
      <c r="I869" s="59"/>
      <c r="J869" s="59"/>
      <c r="K869" s="59"/>
      <c r="L869" s="59"/>
      <c r="M869" s="59"/>
      <c r="N869" s="59"/>
      <c r="O869" s="59"/>
      <c r="P869" s="59"/>
      <c r="Q869" s="59"/>
      <c r="R869" s="59"/>
      <c r="S869" s="59"/>
      <c r="T869" s="59"/>
      <c r="U869" s="59"/>
      <c r="V869" s="59"/>
    </row>
    <row r="870" spans="1:22">
      <c r="A870" s="59"/>
      <c r="B870" s="59"/>
      <c r="C870" s="59"/>
      <c r="D870" s="59"/>
      <c r="E870" s="59"/>
      <c r="F870" s="59"/>
      <c r="G870" s="59"/>
      <c r="H870" s="59"/>
      <c r="I870" s="59"/>
      <c r="J870" s="59"/>
      <c r="K870" s="59"/>
      <c r="L870" s="59"/>
      <c r="M870" s="59"/>
      <c r="N870" s="59"/>
      <c r="O870" s="59"/>
      <c r="P870" s="59"/>
      <c r="Q870" s="59"/>
      <c r="R870" s="59"/>
      <c r="S870" s="59"/>
      <c r="T870" s="59"/>
      <c r="U870" s="59"/>
      <c r="V870" s="59"/>
    </row>
    <row r="871" spans="1:22">
      <c r="A871" s="59"/>
      <c r="B871" s="59"/>
      <c r="C871" s="59"/>
      <c r="D871" s="59"/>
      <c r="E871" s="59"/>
      <c r="F871" s="59"/>
      <c r="G871" s="59"/>
      <c r="H871" s="59"/>
      <c r="I871" s="59"/>
      <c r="J871" s="59"/>
      <c r="K871" s="59"/>
      <c r="L871" s="59"/>
      <c r="M871" s="59"/>
      <c r="N871" s="59"/>
      <c r="O871" s="59"/>
      <c r="P871" s="59"/>
      <c r="Q871" s="59"/>
      <c r="R871" s="59"/>
      <c r="S871" s="59"/>
      <c r="T871" s="59"/>
      <c r="U871" s="59"/>
      <c r="V871" s="59"/>
    </row>
    <row r="872" spans="1:22">
      <c r="A872" s="59"/>
      <c r="B872" s="59"/>
      <c r="C872" s="59"/>
      <c r="D872" s="59"/>
      <c r="E872" s="59"/>
      <c r="F872" s="59"/>
      <c r="G872" s="59"/>
      <c r="H872" s="59"/>
      <c r="I872" s="59"/>
      <c r="J872" s="59"/>
      <c r="K872" s="59"/>
      <c r="L872" s="59"/>
      <c r="M872" s="59"/>
      <c r="N872" s="59"/>
      <c r="O872" s="59"/>
      <c r="P872" s="59"/>
      <c r="Q872" s="59"/>
      <c r="R872" s="59"/>
      <c r="S872" s="59"/>
      <c r="T872" s="59"/>
      <c r="U872" s="59"/>
      <c r="V872" s="59"/>
    </row>
    <row r="873" spans="1:22">
      <c r="A873" s="59"/>
      <c r="B873" s="59"/>
      <c r="C873" s="59"/>
      <c r="D873" s="59"/>
      <c r="E873" s="59"/>
      <c r="F873" s="59"/>
      <c r="G873" s="59"/>
      <c r="H873" s="59"/>
      <c r="I873" s="59"/>
      <c r="J873" s="59"/>
      <c r="K873" s="59"/>
      <c r="L873" s="59"/>
      <c r="M873" s="59"/>
      <c r="N873" s="59"/>
      <c r="O873" s="59"/>
      <c r="P873" s="59"/>
      <c r="Q873" s="59"/>
      <c r="R873" s="59"/>
      <c r="S873" s="59"/>
      <c r="T873" s="59"/>
      <c r="U873" s="59"/>
      <c r="V873" s="59"/>
    </row>
    <row r="874" spans="1:22">
      <c r="A874" s="59"/>
      <c r="B874" s="59"/>
      <c r="C874" s="59"/>
      <c r="D874" s="59"/>
      <c r="E874" s="59"/>
      <c r="F874" s="59"/>
      <c r="G874" s="59"/>
      <c r="H874" s="59"/>
      <c r="I874" s="59"/>
      <c r="J874" s="59"/>
      <c r="K874" s="59"/>
      <c r="L874" s="59"/>
      <c r="M874" s="59"/>
      <c r="N874" s="59"/>
      <c r="O874" s="59"/>
      <c r="P874" s="59"/>
      <c r="Q874" s="59"/>
      <c r="R874" s="59"/>
      <c r="S874" s="59"/>
      <c r="T874" s="59"/>
      <c r="U874" s="59"/>
      <c r="V874" s="59"/>
    </row>
    <row r="875" spans="1:22">
      <c r="A875" s="59"/>
      <c r="B875" s="59"/>
      <c r="C875" s="59"/>
      <c r="D875" s="59"/>
      <c r="E875" s="59"/>
      <c r="F875" s="59"/>
      <c r="G875" s="59"/>
      <c r="H875" s="59"/>
      <c r="I875" s="59"/>
      <c r="J875" s="59"/>
      <c r="K875" s="59"/>
      <c r="L875" s="59"/>
      <c r="M875" s="59"/>
      <c r="N875" s="59"/>
      <c r="O875" s="59"/>
      <c r="P875" s="59"/>
      <c r="Q875" s="59"/>
      <c r="R875" s="59"/>
      <c r="S875" s="59"/>
      <c r="T875" s="59"/>
      <c r="U875" s="59"/>
      <c r="V875" s="59"/>
    </row>
    <row r="876" spans="1:22">
      <c r="A876" s="59"/>
      <c r="B876" s="59"/>
      <c r="C876" s="59"/>
      <c r="D876" s="59"/>
      <c r="E876" s="59"/>
      <c r="F876" s="59"/>
      <c r="G876" s="59"/>
      <c r="H876" s="59"/>
      <c r="I876" s="59"/>
      <c r="J876" s="59"/>
      <c r="K876" s="59"/>
      <c r="L876" s="59"/>
      <c r="M876" s="59"/>
      <c r="N876" s="59"/>
      <c r="O876" s="59"/>
      <c r="P876" s="59"/>
      <c r="Q876" s="59"/>
      <c r="R876" s="59"/>
      <c r="S876" s="59"/>
      <c r="T876" s="59"/>
      <c r="U876" s="59"/>
      <c r="V876" s="59"/>
    </row>
    <row r="877" spans="1:22">
      <c r="A877" s="59"/>
      <c r="B877" s="59"/>
      <c r="C877" s="59"/>
      <c r="D877" s="59"/>
      <c r="E877" s="59"/>
      <c r="F877" s="59"/>
      <c r="G877" s="59"/>
      <c r="H877" s="59"/>
      <c r="I877" s="59"/>
      <c r="J877" s="59"/>
      <c r="K877" s="59"/>
      <c r="L877" s="59"/>
      <c r="M877" s="59"/>
      <c r="N877" s="59"/>
      <c r="O877" s="59"/>
      <c r="P877" s="59"/>
      <c r="Q877" s="59"/>
      <c r="R877" s="59"/>
      <c r="S877" s="59"/>
      <c r="T877" s="59"/>
      <c r="U877" s="59"/>
      <c r="V877" s="59"/>
    </row>
    <row r="878" spans="1:22">
      <c r="A878" s="59"/>
      <c r="B878" s="59"/>
      <c r="C878" s="59"/>
      <c r="D878" s="59"/>
      <c r="E878" s="59"/>
      <c r="F878" s="59"/>
      <c r="G878" s="59"/>
      <c r="H878" s="59"/>
      <c r="I878" s="59"/>
      <c r="J878" s="59"/>
      <c r="K878" s="59"/>
      <c r="L878" s="59"/>
      <c r="M878" s="59"/>
      <c r="N878" s="59"/>
      <c r="O878" s="59"/>
      <c r="P878" s="59"/>
      <c r="Q878" s="59"/>
      <c r="R878" s="59"/>
      <c r="S878" s="59"/>
      <c r="T878" s="59"/>
      <c r="U878" s="59"/>
      <c r="V878" s="59"/>
    </row>
    <row r="879" spans="1:22">
      <c r="A879" s="59"/>
      <c r="B879" s="59"/>
      <c r="C879" s="59"/>
      <c r="D879" s="59"/>
      <c r="E879" s="59"/>
      <c r="F879" s="59"/>
      <c r="G879" s="59"/>
      <c r="H879" s="59"/>
      <c r="I879" s="59"/>
      <c r="J879" s="59"/>
      <c r="K879" s="59"/>
      <c r="L879" s="59"/>
      <c r="M879" s="59"/>
      <c r="N879" s="59"/>
      <c r="O879" s="59"/>
      <c r="P879" s="59"/>
      <c r="Q879" s="59"/>
      <c r="R879" s="59"/>
      <c r="S879" s="59"/>
      <c r="T879" s="59"/>
      <c r="U879" s="59"/>
      <c r="V879" s="59"/>
    </row>
    <row r="880" spans="1:22">
      <c r="A880" s="59"/>
      <c r="B880" s="59"/>
      <c r="C880" s="59"/>
      <c r="D880" s="59"/>
      <c r="E880" s="59"/>
      <c r="F880" s="59"/>
      <c r="G880" s="59"/>
      <c r="H880" s="59"/>
      <c r="I880" s="59"/>
      <c r="J880" s="59"/>
      <c r="K880" s="59"/>
      <c r="L880" s="59"/>
      <c r="M880" s="59"/>
      <c r="N880" s="59"/>
      <c r="O880" s="59"/>
      <c r="P880" s="59"/>
      <c r="Q880" s="59"/>
      <c r="R880" s="59"/>
      <c r="S880" s="59"/>
      <c r="T880" s="59"/>
      <c r="U880" s="59"/>
      <c r="V880" s="59"/>
    </row>
    <row r="881" spans="1:22">
      <c r="A881" s="59"/>
      <c r="B881" s="59"/>
      <c r="C881" s="59"/>
      <c r="D881" s="59"/>
      <c r="E881" s="59"/>
      <c r="F881" s="59"/>
      <c r="G881" s="59"/>
      <c r="H881" s="59"/>
      <c r="I881" s="59"/>
      <c r="J881" s="59"/>
      <c r="K881" s="59"/>
      <c r="L881" s="59"/>
      <c r="M881" s="59"/>
      <c r="N881" s="59"/>
      <c r="O881" s="59"/>
      <c r="P881" s="59"/>
      <c r="Q881" s="59"/>
      <c r="R881" s="59"/>
      <c r="S881" s="59"/>
      <c r="T881" s="59"/>
      <c r="U881" s="59"/>
      <c r="V881" s="59"/>
    </row>
    <row r="882" spans="1:22">
      <c r="A882" s="59"/>
      <c r="B882" s="59"/>
      <c r="C882" s="59"/>
      <c r="D882" s="59"/>
      <c r="E882" s="59"/>
      <c r="F882" s="59"/>
      <c r="G882" s="59"/>
      <c r="H882" s="59"/>
      <c r="I882" s="59"/>
      <c r="J882" s="59"/>
      <c r="K882" s="59"/>
      <c r="L882" s="59"/>
      <c r="M882" s="59"/>
      <c r="N882" s="59"/>
      <c r="O882" s="59"/>
      <c r="P882" s="59"/>
      <c r="Q882" s="59"/>
      <c r="R882" s="59"/>
      <c r="S882" s="59"/>
      <c r="T882" s="59"/>
      <c r="U882" s="59"/>
      <c r="V882" s="59"/>
    </row>
    <row r="883" spans="1:22">
      <c r="A883" s="59"/>
      <c r="B883" s="59"/>
      <c r="C883" s="59"/>
      <c r="D883" s="59"/>
      <c r="E883" s="59"/>
      <c r="F883" s="59"/>
      <c r="G883" s="59"/>
      <c r="H883" s="59"/>
      <c r="I883" s="59"/>
      <c r="J883" s="59"/>
      <c r="K883" s="59"/>
      <c r="L883" s="59"/>
      <c r="M883" s="59"/>
      <c r="N883" s="59"/>
      <c r="O883" s="59"/>
      <c r="P883" s="59"/>
      <c r="Q883" s="59"/>
      <c r="R883" s="59"/>
      <c r="S883" s="59"/>
      <c r="T883" s="59"/>
      <c r="U883" s="59"/>
      <c r="V883" s="59"/>
    </row>
    <row r="884" spans="1:22">
      <c r="A884" s="59"/>
      <c r="B884" s="59"/>
      <c r="C884" s="59"/>
      <c r="D884" s="59"/>
      <c r="E884" s="59"/>
      <c r="F884" s="59"/>
      <c r="G884" s="59"/>
      <c r="H884" s="59"/>
      <c r="I884" s="59"/>
      <c r="J884" s="59"/>
      <c r="K884" s="59"/>
      <c r="L884" s="59"/>
      <c r="M884" s="59"/>
      <c r="N884" s="59"/>
      <c r="O884" s="59"/>
      <c r="P884" s="59"/>
      <c r="Q884" s="59"/>
      <c r="R884" s="59"/>
      <c r="S884" s="59"/>
      <c r="T884" s="59"/>
      <c r="U884" s="59"/>
      <c r="V884" s="59"/>
    </row>
    <row r="885" spans="1:22">
      <c r="A885" s="59"/>
      <c r="B885" s="59"/>
      <c r="C885" s="59"/>
      <c r="D885" s="59"/>
      <c r="E885" s="59"/>
      <c r="F885" s="59"/>
      <c r="G885" s="59"/>
      <c r="H885" s="59"/>
      <c r="I885" s="59"/>
      <c r="J885" s="59"/>
      <c r="K885" s="59"/>
      <c r="L885" s="59"/>
      <c r="M885" s="59"/>
      <c r="N885" s="59"/>
      <c r="O885" s="59"/>
      <c r="P885" s="59"/>
      <c r="Q885" s="59"/>
      <c r="R885" s="59"/>
      <c r="S885" s="59"/>
      <c r="T885" s="59"/>
      <c r="U885" s="59"/>
      <c r="V885" s="59"/>
    </row>
    <row r="886" spans="1:22">
      <c r="A886" s="59"/>
      <c r="B886" s="59"/>
      <c r="C886" s="59"/>
      <c r="D886" s="59"/>
      <c r="E886" s="59"/>
      <c r="F886" s="59"/>
      <c r="G886" s="59"/>
      <c r="H886" s="59"/>
      <c r="I886" s="59"/>
      <c r="J886" s="59"/>
      <c r="K886" s="59"/>
      <c r="L886" s="59"/>
      <c r="M886" s="59"/>
      <c r="N886" s="59"/>
      <c r="O886" s="59"/>
      <c r="P886" s="59"/>
      <c r="Q886" s="59"/>
      <c r="R886" s="59"/>
      <c r="S886" s="59"/>
      <c r="T886" s="59"/>
      <c r="U886" s="59"/>
      <c r="V886" s="59"/>
    </row>
    <row r="887" spans="1:22">
      <c r="A887" s="59"/>
      <c r="B887" s="59"/>
      <c r="C887" s="59"/>
      <c r="D887" s="59"/>
      <c r="E887" s="59"/>
      <c r="F887" s="59"/>
      <c r="G887" s="59"/>
      <c r="H887" s="59"/>
      <c r="I887" s="59"/>
      <c r="J887" s="59"/>
      <c r="K887" s="59"/>
      <c r="L887" s="59"/>
      <c r="M887" s="59"/>
      <c r="N887" s="59"/>
      <c r="O887" s="59"/>
      <c r="P887" s="59"/>
      <c r="Q887" s="59"/>
      <c r="R887" s="59"/>
      <c r="S887" s="59"/>
      <c r="T887" s="59"/>
      <c r="U887" s="59"/>
      <c r="V887" s="59"/>
    </row>
    <row r="888" spans="1:22">
      <c r="A888" s="59"/>
      <c r="B888" s="59"/>
      <c r="C888" s="59"/>
      <c r="D888" s="59"/>
      <c r="E888" s="59"/>
      <c r="F888" s="59"/>
      <c r="G888" s="59"/>
      <c r="H888" s="59"/>
      <c r="I888" s="59"/>
      <c r="J888" s="59"/>
      <c r="K888" s="59"/>
      <c r="L888" s="59"/>
      <c r="M888" s="59"/>
      <c r="N888" s="59"/>
      <c r="O888" s="59"/>
      <c r="P888" s="59"/>
      <c r="Q888" s="59"/>
      <c r="R888" s="59"/>
      <c r="S888" s="59"/>
      <c r="T888" s="59"/>
      <c r="U888" s="59"/>
      <c r="V888" s="59"/>
    </row>
    <row r="889" spans="1:22">
      <c r="A889" s="59"/>
      <c r="B889" s="59"/>
      <c r="C889" s="59"/>
      <c r="D889" s="59"/>
      <c r="E889" s="59"/>
      <c r="F889" s="59"/>
      <c r="G889" s="59"/>
      <c r="H889" s="59"/>
      <c r="I889" s="59"/>
      <c r="J889" s="59"/>
      <c r="K889" s="59"/>
      <c r="L889" s="59"/>
      <c r="M889" s="59"/>
      <c r="N889" s="59"/>
      <c r="O889" s="59"/>
      <c r="P889" s="59"/>
      <c r="Q889" s="59"/>
      <c r="R889" s="59"/>
      <c r="S889" s="59"/>
      <c r="T889" s="59"/>
      <c r="U889" s="59"/>
      <c r="V889" s="59"/>
    </row>
    <row r="890" spans="1:22">
      <c r="A890" s="59"/>
      <c r="B890" s="59"/>
      <c r="C890" s="59"/>
      <c r="D890" s="59"/>
      <c r="E890" s="59"/>
      <c r="F890" s="59"/>
      <c r="G890" s="59"/>
      <c r="H890" s="59"/>
      <c r="I890" s="59"/>
      <c r="J890" s="59"/>
      <c r="K890" s="59"/>
      <c r="L890" s="59"/>
      <c r="M890" s="59"/>
      <c r="N890" s="59"/>
      <c r="O890" s="59"/>
      <c r="P890" s="59"/>
      <c r="Q890" s="59"/>
      <c r="R890" s="59"/>
      <c r="S890" s="59"/>
      <c r="T890" s="59"/>
      <c r="U890" s="59"/>
      <c r="V890" s="59"/>
    </row>
    <row r="891" spans="1:22">
      <c r="A891" s="59"/>
      <c r="B891" s="59"/>
      <c r="C891" s="59"/>
      <c r="D891" s="59"/>
      <c r="E891" s="59"/>
      <c r="F891" s="59"/>
      <c r="G891" s="59"/>
      <c r="H891" s="59"/>
      <c r="I891" s="59"/>
      <c r="J891" s="59"/>
      <c r="K891" s="59"/>
      <c r="L891" s="59"/>
      <c r="M891" s="59"/>
      <c r="N891" s="59"/>
      <c r="O891" s="59"/>
      <c r="P891" s="59"/>
      <c r="Q891" s="59"/>
      <c r="R891" s="59"/>
      <c r="S891" s="59"/>
      <c r="T891" s="59"/>
      <c r="U891" s="59"/>
      <c r="V891" s="59"/>
    </row>
    <row r="892" spans="1:22">
      <c r="A892" s="59"/>
      <c r="B892" s="59"/>
      <c r="C892" s="59"/>
      <c r="D892" s="59"/>
      <c r="E892" s="59"/>
      <c r="F892" s="59"/>
      <c r="G892" s="59"/>
      <c r="H892" s="59"/>
      <c r="I892" s="59"/>
      <c r="J892" s="59"/>
      <c r="K892" s="59"/>
      <c r="L892" s="59"/>
      <c r="M892" s="59"/>
      <c r="N892" s="59"/>
      <c r="O892" s="59"/>
      <c r="P892" s="59"/>
      <c r="Q892" s="59"/>
      <c r="R892" s="59"/>
      <c r="S892" s="59"/>
      <c r="T892" s="59"/>
      <c r="U892" s="59"/>
      <c r="V892" s="59"/>
    </row>
    <row r="893" spans="1:22">
      <c r="A893" s="59"/>
      <c r="B893" s="59"/>
      <c r="C893" s="59"/>
      <c r="D893" s="59"/>
      <c r="E893" s="59"/>
      <c r="F893" s="59"/>
      <c r="G893" s="59"/>
      <c r="H893" s="59"/>
      <c r="I893" s="59"/>
      <c r="J893" s="59"/>
      <c r="K893" s="59"/>
      <c r="L893" s="59"/>
      <c r="M893" s="59"/>
      <c r="N893" s="59"/>
      <c r="O893" s="59"/>
      <c r="P893" s="59"/>
      <c r="Q893" s="59"/>
      <c r="R893" s="59"/>
      <c r="S893" s="59"/>
      <c r="T893" s="59"/>
      <c r="U893" s="59"/>
      <c r="V893" s="59"/>
    </row>
    <row r="894" spans="1:22">
      <c r="A894" s="59"/>
      <c r="B894" s="59"/>
      <c r="C894" s="59"/>
      <c r="D894" s="59"/>
      <c r="E894" s="59"/>
      <c r="F894" s="59"/>
      <c r="G894" s="59"/>
      <c r="H894" s="59"/>
      <c r="I894" s="59"/>
      <c r="J894" s="59"/>
      <c r="K894" s="59"/>
      <c r="L894" s="59"/>
      <c r="M894" s="59"/>
      <c r="N894" s="59"/>
      <c r="O894" s="59"/>
      <c r="P894" s="59"/>
      <c r="Q894" s="59"/>
      <c r="R894" s="59"/>
      <c r="S894" s="59"/>
      <c r="T894" s="59"/>
      <c r="U894" s="59"/>
      <c r="V894" s="59"/>
    </row>
    <row r="895" spans="1:22">
      <c r="A895" s="59"/>
      <c r="B895" s="59"/>
      <c r="C895" s="59"/>
      <c r="D895" s="59"/>
      <c r="E895" s="59"/>
      <c r="F895" s="59"/>
      <c r="G895" s="59"/>
      <c r="H895" s="59"/>
      <c r="I895" s="59"/>
      <c r="J895" s="59"/>
      <c r="K895" s="59"/>
      <c r="L895" s="59"/>
      <c r="M895" s="59"/>
      <c r="N895" s="59"/>
      <c r="O895" s="59"/>
      <c r="P895" s="59"/>
      <c r="Q895" s="59"/>
      <c r="R895" s="59"/>
      <c r="S895" s="59"/>
      <c r="T895" s="59"/>
      <c r="U895" s="59"/>
      <c r="V895" s="59"/>
    </row>
    <row r="896" spans="1:22">
      <c r="A896" s="59"/>
      <c r="B896" s="59"/>
      <c r="C896" s="59"/>
      <c r="D896" s="59"/>
      <c r="E896" s="59"/>
      <c r="F896" s="59"/>
      <c r="G896" s="59"/>
      <c r="H896" s="59"/>
      <c r="I896" s="59"/>
      <c r="J896" s="59"/>
      <c r="K896" s="59"/>
      <c r="L896" s="59"/>
      <c r="M896" s="59"/>
      <c r="N896" s="59"/>
      <c r="O896" s="59"/>
      <c r="P896" s="59"/>
      <c r="Q896" s="59"/>
      <c r="R896" s="59"/>
      <c r="S896" s="59"/>
      <c r="T896" s="59"/>
      <c r="U896" s="59"/>
      <c r="V896" s="59"/>
    </row>
    <row r="897" spans="1:22">
      <c r="A897" s="59"/>
      <c r="B897" s="59"/>
      <c r="C897" s="59"/>
      <c r="D897" s="59"/>
      <c r="E897" s="59"/>
      <c r="F897" s="59"/>
      <c r="G897" s="59"/>
      <c r="H897" s="59"/>
      <c r="I897" s="59"/>
      <c r="J897" s="59"/>
      <c r="K897" s="59"/>
      <c r="L897" s="59"/>
      <c r="M897" s="59"/>
      <c r="N897" s="59"/>
      <c r="O897" s="59"/>
      <c r="P897" s="59"/>
      <c r="Q897" s="59"/>
      <c r="R897" s="59"/>
      <c r="S897" s="59"/>
      <c r="T897" s="59"/>
      <c r="U897" s="59"/>
      <c r="V897" s="59"/>
    </row>
    <row r="898" spans="1:22">
      <c r="A898" s="59"/>
      <c r="B898" s="59"/>
      <c r="C898" s="59"/>
      <c r="D898" s="59"/>
      <c r="E898" s="59"/>
      <c r="F898" s="59"/>
      <c r="G898" s="59"/>
      <c r="H898" s="59"/>
      <c r="I898" s="59"/>
      <c r="J898" s="59"/>
      <c r="K898" s="59"/>
      <c r="L898" s="59"/>
      <c r="M898" s="59"/>
      <c r="N898" s="59"/>
      <c r="O898" s="59"/>
      <c r="P898" s="59"/>
      <c r="Q898" s="59"/>
      <c r="R898" s="59"/>
      <c r="S898" s="59"/>
      <c r="T898" s="59"/>
      <c r="U898" s="59"/>
      <c r="V898" s="59"/>
    </row>
    <row r="899" spans="1:22">
      <c r="A899" s="59"/>
      <c r="B899" s="59"/>
      <c r="C899" s="59"/>
      <c r="D899" s="59"/>
      <c r="E899" s="59"/>
      <c r="F899" s="59"/>
      <c r="G899" s="59"/>
      <c r="H899" s="59"/>
      <c r="I899" s="59"/>
      <c r="J899" s="59"/>
      <c r="K899" s="59"/>
      <c r="L899" s="59"/>
      <c r="M899" s="59"/>
      <c r="N899" s="59"/>
      <c r="O899" s="59"/>
      <c r="P899" s="59"/>
      <c r="Q899" s="59"/>
      <c r="R899" s="59"/>
      <c r="S899" s="59"/>
      <c r="T899" s="59"/>
      <c r="U899" s="59"/>
      <c r="V899" s="59"/>
    </row>
    <row r="900" spans="1:22">
      <c r="A900" s="59"/>
      <c r="B900" s="59"/>
      <c r="C900" s="59"/>
      <c r="D900" s="59"/>
      <c r="E900" s="59"/>
      <c r="F900" s="59"/>
      <c r="G900" s="59"/>
      <c r="H900" s="59"/>
      <c r="I900" s="59"/>
      <c r="J900" s="59"/>
      <c r="K900" s="59"/>
      <c r="L900" s="59"/>
      <c r="M900" s="59"/>
      <c r="N900" s="59"/>
      <c r="O900" s="59"/>
      <c r="P900" s="59"/>
      <c r="Q900" s="59"/>
      <c r="R900" s="59"/>
      <c r="S900" s="59"/>
      <c r="T900" s="59"/>
      <c r="U900" s="59"/>
      <c r="V900" s="59"/>
    </row>
    <row r="901" spans="1:22">
      <c r="A901" s="59"/>
      <c r="B901" s="59"/>
      <c r="C901" s="59"/>
      <c r="D901" s="59"/>
      <c r="E901" s="59"/>
      <c r="F901" s="59"/>
      <c r="G901" s="59"/>
      <c r="H901" s="59"/>
      <c r="I901" s="59"/>
      <c r="J901" s="59"/>
      <c r="K901" s="59"/>
      <c r="L901" s="59"/>
      <c r="M901" s="59"/>
      <c r="N901" s="59"/>
      <c r="O901" s="59"/>
      <c r="P901" s="59"/>
      <c r="Q901" s="59"/>
      <c r="R901" s="59"/>
      <c r="S901" s="59"/>
      <c r="T901" s="59"/>
      <c r="U901" s="59"/>
      <c r="V901" s="59"/>
    </row>
    <row r="902" spans="1:22">
      <c r="A902" s="59"/>
      <c r="B902" s="59"/>
      <c r="C902" s="59"/>
      <c r="D902" s="59"/>
      <c r="E902" s="59"/>
      <c r="F902" s="59"/>
      <c r="G902" s="59"/>
      <c r="H902" s="59"/>
      <c r="I902" s="59"/>
      <c r="J902" s="59"/>
      <c r="K902" s="59"/>
      <c r="L902" s="59"/>
      <c r="M902" s="59"/>
      <c r="N902" s="59"/>
      <c r="O902" s="59"/>
      <c r="P902" s="59"/>
      <c r="Q902" s="59"/>
      <c r="R902" s="59"/>
      <c r="S902" s="59"/>
      <c r="T902" s="59"/>
      <c r="U902" s="59"/>
      <c r="V902" s="59"/>
    </row>
    <row r="903" spans="1:22">
      <c r="A903" s="59"/>
      <c r="B903" s="59"/>
      <c r="C903" s="59"/>
      <c r="D903" s="59"/>
      <c r="E903" s="59"/>
      <c r="F903" s="59"/>
      <c r="G903" s="59"/>
      <c r="H903" s="59"/>
      <c r="I903" s="59"/>
      <c r="J903" s="59"/>
      <c r="K903" s="59"/>
      <c r="L903" s="59"/>
      <c r="M903" s="59"/>
      <c r="N903" s="59"/>
      <c r="O903" s="59"/>
      <c r="P903" s="59"/>
      <c r="Q903" s="59"/>
      <c r="R903" s="59"/>
      <c r="S903" s="59"/>
      <c r="T903" s="59"/>
      <c r="U903" s="59"/>
      <c r="V903" s="59"/>
    </row>
    <row r="904" spans="1:22">
      <c r="A904" s="59"/>
      <c r="B904" s="59"/>
      <c r="C904" s="59"/>
      <c r="D904" s="59"/>
      <c r="E904" s="59"/>
      <c r="F904" s="59"/>
      <c r="G904" s="59"/>
      <c r="H904" s="59"/>
      <c r="I904" s="59"/>
      <c r="J904" s="59"/>
      <c r="K904" s="59"/>
      <c r="L904" s="59"/>
      <c r="M904" s="59"/>
      <c r="N904" s="59"/>
      <c r="O904" s="59"/>
      <c r="P904" s="59"/>
      <c r="Q904" s="59"/>
      <c r="R904" s="59"/>
      <c r="S904" s="59"/>
      <c r="T904" s="59"/>
      <c r="U904" s="59"/>
      <c r="V904" s="59"/>
    </row>
    <row r="905" spans="1:22">
      <c r="A905" s="59"/>
      <c r="B905" s="59"/>
      <c r="C905" s="59"/>
      <c r="D905" s="59"/>
      <c r="E905" s="59"/>
      <c r="F905" s="59"/>
      <c r="G905" s="59"/>
      <c r="H905" s="59"/>
      <c r="I905" s="59"/>
      <c r="J905" s="59"/>
      <c r="K905" s="59"/>
      <c r="L905" s="59"/>
      <c r="M905" s="59"/>
      <c r="N905" s="59"/>
      <c r="O905" s="59"/>
      <c r="P905" s="59"/>
      <c r="Q905" s="59"/>
      <c r="R905" s="59"/>
      <c r="S905" s="59"/>
      <c r="T905" s="59"/>
      <c r="U905" s="59"/>
      <c r="V905" s="59"/>
    </row>
    <row r="906" spans="1:22">
      <c r="A906" s="59"/>
      <c r="B906" s="59"/>
      <c r="C906" s="59"/>
      <c r="D906" s="59"/>
      <c r="E906" s="59"/>
      <c r="F906" s="59"/>
      <c r="G906" s="59"/>
      <c r="H906" s="59"/>
      <c r="I906" s="59"/>
      <c r="J906" s="59"/>
      <c r="K906" s="59"/>
      <c r="L906" s="59"/>
      <c r="M906" s="59"/>
      <c r="N906" s="59"/>
      <c r="O906" s="59"/>
      <c r="P906" s="59"/>
      <c r="Q906" s="59"/>
      <c r="R906" s="59"/>
      <c r="S906" s="59"/>
      <c r="T906" s="59"/>
      <c r="U906" s="59"/>
      <c r="V906" s="59"/>
    </row>
    <row r="907" spans="1:22">
      <c r="A907" s="59"/>
      <c r="B907" s="59"/>
      <c r="C907" s="59"/>
      <c r="D907" s="59"/>
      <c r="E907" s="59"/>
      <c r="F907" s="59"/>
      <c r="G907" s="59"/>
      <c r="H907" s="59"/>
      <c r="I907" s="59"/>
      <c r="J907" s="59"/>
      <c r="K907" s="59"/>
      <c r="L907" s="59"/>
      <c r="M907" s="59"/>
      <c r="N907" s="59"/>
      <c r="O907" s="59"/>
      <c r="P907" s="59"/>
      <c r="Q907" s="59"/>
      <c r="R907" s="59"/>
      <c r="S907" s="59"/>
      <c r="T907" s="59"/>
      <c r="U907" s="59"/>
      <c r="V907" s="59"/>
    </row>
    <row r="908" spans="1:22">
      <c r="A908" s="59"/>
      <c r="B908" s="59"/>
      <c r="C908" s="59"/>
      <c r="D908" s="59"/>
      <c r="E908" s="59"/>
      <c r="F908" s="59"/>
      <c r="G908" s="59"/>
      <c r="H908" s="59"/>
      <c r="I908" s="59"/>
      <c r="J908" s="59"/>
      <c r="K908" s="59"/>
      <c r="L908" s="59"/>
      <c r="M908" s="59"/>
      <c r="N908" s="59"/>
      <c r="O908" s="59"/>
      <c r="P908" s="59"/>
      <c r="Q908" s="59"/>
      <c r="R908" s="59"/>
      <c r="S908" s="59"/>
      <c r="T908" s="59"/>
      <c r="U908" s="59"/>
      <c r="V908" s="59"/>
    </row>
    <row r="909" spans="1:22">
      <c r="A909" s="59"/>
      <c r="B909" s="59"/>
      <c r="C909" s="59"/>
      <c r="D909" s="59"/>
      <c r="E909" s="59"/>
      <c r="F909" s="59"/>
      <c r="G909" s="59"/>
      <c r="H909" s="59"/>
      <c r="I909" s="59"/>
      <c r="J909" s="59"/>
      <c r="K909" s="59"/>
      <c r="L909" s="59"/>
      <c r="M909" s="59"/>
      <c r="N909" s="59"/>
      <c r="O909" s="59"/>
      <c r="P909" s="59"/>
      <c r="Q909" s="59"/>
      <c r="R909" s="59"/>
      <c r="S909" s="59"/>
      <c r="T909" s="59"/>
      <c r="U909" s="59"/>
      <c r="V909" s="59"/>
    </row>
    <row r="910" spans="1:22">
      <c r="A910" s="59"/>
      <c r="B910" s="59"/>
      <c r="C910" s="59"/>
      <c r="D910" s="59"/>
      <c r="E910" s="59"/>
      <c r="F910" s="59"/>
      <c r="G910" s="59"/>
      <c r="H910" s="59"/>
      <c r="I910" s="59"/>
      <c r="J910" s="59"/>
      <c r="K910" s="59"/>
      <c r="L910" s="59"/>
      <c r="M910" s="59"/>
      <c r="N910" s="59"/>
      <c r="O910" s="59"/>
      <c r="P910" s="59"/>
      <c r="Q910" s="59"/>
      <c r="R910" s="59"/>
      <c r="S910" s="59"/>
      <c r="T910" s="59"/>
      <c r="U910" s="59"/>
      <c r="V910" s="59"/>
    </row>
    <row r="911" spans="1:22">
      <c r="A911" s="59"/>
      <c r="B911" s="59"/>
      <c r="C911" s="59"/>
      <c r="D911" s="59"/>
      <c r="E911" s="59"/>
      <c r="F911" s="59"/>
      <c r="G911" s="59"/>
      <c r="H911" s="59"/>
      <c r="I911" s="59"/>
      <c r="J911" s="59"/>
      <c r="K911" s="59"/>
      <c r="L911" s="59"/>
      <c r="M911" s="59"/>
      <c r="N911" s="59"/>
      <c r="O911" s="59"/>
      <c r="P911" s="59"/>
      <c r="Q911" s="59"/>
      <c r="R911" s="59"/>
      <c r="S911" s="59"/>
      <c r="T911" s="59"/>
      <c r="U911" s="59"/>
      <c r="V911" s="59"/>
    </row>
    <row r="912" spans="1:22">
      <c r="A912" s="59"/>
      <c r="B912" s="59"/>
      <c r="C912" s="59"/>
      <c r="D912" s="59"/>
      <c r="E912" s="59"/>
      <c r="F912" s="59"/>
      <c r="G912" s="59"/>
      <c r="H912" s="59"/>
      <c r="I912" s="59"/>
      <c r="J912" s="59"/>
      <c r="K912" s="59"/>
      <c r="L912" s="59"/>
      <c r="M912" s="59"/>
      <c r="N912" s="59"/>
      <c r="O912" s="59"/>
      <c r="P912" s="59"/>
      <c r="Q912" s="59"/>
      <c r="R912" s="59"/>
      <c r="S912" s="59"/>
      <c r="T912" s="59"/>
      <c r="U912" s="59"/>
      <c r="V912" s="59"/>
    </row>
    <row r="913" spans="1:22">
      <c r="A913" s="59"/>
      <c r="B913" s="59"/>
      <c r="C913" s="59"/>
      <c r="D913" s="59"/>
      <c r="E913" s="59"/>
      <c r="F913" s="59"/>
      <c r="G913" s="59"/>
      <c r="H913" s="59"/>
      <c r="I913" s="59"/>
      <c r="J913" s="59"/>
      <c r="K913" s="59"/>
      <c r="L913" s="59"/>
      <c r="M913" s="59"/>
      <c r="N913" s="59"/>
      <c r="O913" s="59"/>
      <c r="P913" s="59"/>
      <c r="Q913" s="59"/>
      <c r="R913" s="59"/>
      <c r="S913" s="59"/>
      <c r="T913" s="59"/>
      <c r="U913" s="59"/>
      <c r="V913" s="59"/>
    </row>
    <row r="914" spans="1:22">
      <c r="A914" s="59"/>
      <c r="B914" s="59"/>
      <c r="C914" s="59"/>
      <c r="D914" s="59"/>
      <c r="E914" s="59"/>
      <c r="F914" s="59"/>
      <c r="G914" s="59"/>
      <c r="H914" s="59"/>
      <c r="I914" s="59"/>
      <c r="J914" s="59"/>
      <c r="K914" s="59"/>
      <c r="L914" s="59"/>
      <c r="M914" s="59"/>
      <c r="N914" s="59"/>
      <c r="O914" s="59"/>
      <c r="P914" s="59"/>
      <c r="Q914" s="59"/>
      <c r="R914" s="59"/>
      <c r="S914" s="59"/>
      <c r="T914" s="59"/>
      <c r="U914" s="59"/>
      <c r="V914" s="59"/>
    </row>
    <row r="915" spans="1:22">
      <c r="A915" s="59"/>
      <c r="B915" s="59"/>
      <c r="C915" s="59"/>
      <c r="D915" s="59"/>
      <c r="E915" s="59"/>
      <c r="F915" s="59"/>
      <c r="G915" s="59"/>
      <c r="H915" s="59"/>
      <c r="I915" s="59"/>
      <c r="J915" s="59"/>
      <c r="K915" s="59"/>
      <c r="L915" s="59"/>
      <c r="M915" s="59"/>
      <c r="N915" s="59"/>
      <c r="O915" s="59"/>
      <c r="P915" s="59"/>
      <c r="Q915" s="59"/>
      <c r="R915" s="59"/>
      <c r="S915" s="59"/>
      <c r="T915" s="59"/>
      <c r="U915" s="59"/>
      <c r="V915" s="59"/>
    </row>
    <row r="916" spans="1:22">
      <c r="A916" s="59"/>
      <c r="B916" s="59"/>
      <c r="C916" s="59"/>
      <c r="D916" s="59"/>
      <c r="E916" s="59"/>
      <c r="F916" s="59"/>
      <c r="G916" s="59"/>
      <c r="H916" s="59"/>
      <c r="I916" s="59"/>
      <c r="J916" s="59"/>
      <c r="K916" s="59"/>
      <c r="L916" s="59"/>
      <c r="M916" s="59"/>
      <c r="N916" s="59"/>
      <c r="O916" s="59"/>
      <c r="P916" s="59"/>
      <c r="Q916" s="59"/>
      <c r="R916" s="59"/>
      <c r="S916" s="59"/>
      <c r="T916" s="59"/>
      <c r="U916" s="59"/>
      <c r="V916" s="59"/>
    </row>
    <row r="917" spans="1:22">
      <c r="A917" s="59"/>
      <c r="B917" s="59"/>
      <c r="C917" s="59"/>
      <c r="D917" s="59"/>
      <c r="E917" s="59"/>
      <c r="F917" s="59"/>
      <c r="G917" s="59"/>
      <c r="H917" s="59"/>
      <c r="I917" s="59"/>
      <c r="J917" s="59"/>
      <c r="K917" s="59"/>
      <c r="L917" s="59"/>
      <c r="M917" s="59"/>
      <c r="N917" s="59"/>
      <c r="O917" s="59"/>
      <c r="P917" s="59"/>
      <c r="Q917" s="59"/>
      <c r="R917" s="59"/>
      <c r="S917" s="59"/>
      <c r="T917" s="59"/>
      <c r="U917" s="59"/>
      <c r="V917" s="59"/>
    </row>
    <row r="918" spans="1:22">
      <c r="A918" s="59"/>
      <c r="B918" s="59"/>
      <c r="C918" s="59"/>
      <c r="D918" s="59"/>
      <c r="E918" s="59"/>
      <c r="F918" s="59"/>
      <c r="G918" s="59"/>
      <c r="H918" s="59"/>
      <c r="I918" s="59"/>
      <c r="J918" s="59"/>
      <c r="K918" s="59"/>
      <c r="L918" s="59"/>
      <c r="M918" s="59"/>
      <c r="N918" s="59"/>
      <c r="O918" s="59"/>
      <c r="P918" s="59"/>
      <c r="Q918" s="59"/>
      <c r="R918" s="59"/>
      <c r="S918" s="59"/>
      <c r="T918" s="59"/>
      <c r="U918" s="59"/>
      <c r="V918" s="59"/>
    </row>
    <row r="919" spans="1:22">
      <c r="A919" s="59"/>
      <c r="B919" s="59"/>
      <c r="C919" s="59"/>
      <c r="D919" s="59"/>
      <c r="E919" s="59"/>
      <c r="F919" s="59"/>
      <c r="G919" s="59"/>
      <c r="H919" s="59"/>
      <c r="I919" s="59"/>
      <c r="J919" s="59"/>
      <c r="K919" s="59"/>
      <c r="L919" s="59"/>
      <c r="M919" s="59"/>
      <c r="N919" s="59"/>
      <c r="O919" s="59"/>
      <c r="P919" s="59"/>
      <c r="Q919" s="59"/>
      <c r="R919" s="59"/>
      <c r="S919" s="59"/>
      <c r="T919" s="59"/>
      <c r="U919" s="59"/>
      <c r="V919" s="59"/>
    </row>
    <row r="920" spans="1:22">
      <c r="A920" s="59"/>
      <c r="B920" s="59"/>
      <c r="C920" s="59"/>
      <c r="D920" s="59"/>
      <c r="E920" s="59"/>
      <c r="F920" s="59"/>
      <c r="G920" s="59"/>
      <c r="H920" s="59"/>
      <c r="I920" s="59"/>
      <c r="J920" s="59"/>
      <c r="K920" s="59"/>
      <c r="L920" s="59"/>
      <c r="M920" s="59"/>
      <c r="N920" s="59"/>
      <c r="O920" s="59"/>
      <c r="P920" s="59"/>
      <c r="Q920" s="59"/>
      <c r="R920" s="59"/>
      <c r="S920" s="59"/>
      <c r="T920" s="59"/>
      <c r="U920" s="59"/>
      <c r="V920" s="59"/>
    </row>
    <row r="921" spans="1:22">
      <c r="A921" s="59"/>
      <c r="B921" s="59"/>
      <c r="C921" s="59"/>
      <c r="D921" s="59"/>
      <c r="E921" s="59"/>
      <c r="F921" s="59"/>
      <c r="G921" s="59"/>
      <c r="H921" s="59"/>
      <c r="I921" s="59"/>
      <c r="J921" s="59"/>
      <c r="K921" s="59"/>
      <c r="L921" s="59"/>
      <c r="M921" s="59"/>
      <c r="N921" s="59"/>
      <c r="O921" s="59"/>
      <c r="P921" s="59"/>
      <c r="Q921" s="59"/>
      <c r="R921" s="59"/>
      <c r="S921" s="59"/>
      <c r="T921" s="59"/>
      <c r="U921" s="59"/>
      <c r="V921" s="59"/>
    </row>
    <row r="922" spans="1:22">
      <c r="A922" s="59"/>
      <c r="B922" s="59"/>
      <c r="C922" s="59"/>
      <c r="D922" s="59"/>
      <c r="E922" s="59"/>
      <c r="F922" s="59"/>
      <c r="G922" s="59"/>
      <c r="H922" s="59"/>
      <c r="I922" s="59"/>
      <c r="J922" s="59"/>
      <c r="K922" s="59"/>
      <c r="L922" s="59"/>
      <c r="M922" s="59"/>
      <c r="N922" s="59"/>
      <c r="O922" s="59"/>
      <c r="P922" s="59"/>
      <c r="Q922" s="59"/>
      <c r="R922" s="59"/>
      <c r="S922" s="59"/>
      <c r="T922" s="59"/>
      <c r="U922" s="59"/>
      <c r="V922" s="59"/>
    </row>
    <row r="923" spans="1:22">
      <c r="A923" s="59"/>
      <c r="B923" s="59"/>
      <c r="C923" s="59"/>
      <c r="D923" s="59"/>
      <c r="E923" s="59"/>
      <c r="F923" s="59"/>
      <c r="G923" s="59"/>
      <c r="H923" s="59"/>
      <c r="I923" s="59"/>
      <c r="J923" s="59"/>
      <c r="K923" s="59"/>
      <c r="L923" s="59"/>
      <c r="M923" s="59"/>
      <c r="N923" s="59"/>
      <c r="O923" s="59"/>
      <c r="P923" s="59"/>
      <c r="Q923" s="59"/>
      <c r="R923" s="59"/>
      <c r="S923" s="59"/>
      <c r="T923" s="59"/>
      <c r="U923" s="59"/>
      <c r="V923" s="59"/>
    </row>
    <row r="924" spans="1:22">
      <c r="A924" s="59"/>
      <c r="B924" s="59"/>
      <c r="C924" s="59"/>
      <c r="D924" s="59"/>
      <c r="E924" s="59"/>
      <c r="F924" s="59"/>
      <c r="G924" s="59"/>
      <c r="H924" s="59"/>
      <c r="I924" s="59"/>
      <c r="J924" s="59"/>
      <c r="K924" s="59"/>
      <c r="L924" s="59"/>
      <c r="M924" s="59"/>
      <c r="N924" s="59"/>
      <c r="O924" s="59"/>
      <c r="P924" s="59"/>
      <c r="Q924" s="59"/>
      <c r="R924" s="59"/>
      <c r="S924" s="59"/>
      <c r="T924" s="59"/>
      <c r="U924" s="59"/>
      <c r="V924" s="59"/>
    </row>
    <row r="925" spans="1:22">
      <c r="A925" s="59"/>
      <c r="B925" s="59"/>
      <c r="C925" s="59"/>
      <c r="D925" s="59"/>
      <c r="E925" s="59"/>
      <c r="F925" s="59"/>
      <c r="G925" s="59"/>
      <c r="H925" s="59"/>
      <c r="I925" s="59"/>
      <c r="J925" s="59"/>
      <c r="K925" s="59"/>
      <c r="L925" s="59"/>
      <c r="M925" s="59"/>
      <c r="N925" s="59"/>
      <c r="O925" s="59"/>
      <c r="P925" s="59"/>
      <c r="Q925" s="59"/>
      <c r="R925" s="59"/>
      <c r="S925" s="59"/>
      <c r="T925" s="59"/>
      <c r="U925" s="59"/>
      <c r="V925" s="59"/>
    </row>
    <row r="926" spans="1:22">
      <c r="A926" s="59"/>
      <c r="B926" s="59"/>
      <c r="C926" s="59"/>
      <c r="D926" s="59"/>
      <c r="E926" s="59"/>
      <c r="F926" s="59"/>
      <c r="G926" s="59"/>
      <c r="H926" s="59"/>
      <c r="I926" s="59"/>
      <c r="J926" s="59"/>
      <c r="K926" s="59"/>
      <c r="L926" s="59"/>
      <c r="M926" s="59"/>
      <c r="N926" s="59"/>
      <c r="O926" s="59"/>
      <c r="P926" s="59"/>
      <c r="Q926" s="59"/>
      <c r="R926" s="59"/>
      <c r="S926" s="59"/>
      <c r="T926" s="59"/>
      <c r="U926" s="59"/>
      <c r="V926" s="59"/>
    </row>
    <row r="927" spans="1:22">
      <c r="A927" s="59"/>
      <c r="B927" s="59"/>
      <c r="C927" s="59"/>
      <c r="D927" s="59"/>
      <c r="E927" s="59"/>
      <c r="F927" s="59"/>
      <c r="G927" s="59"/>
      <c r="H927" s="59"/>
      <c r="I927" s="59"/>
      <c r="J927" s="59"/>
      <c r="K927" s="59"/>
      <c r="L927" s="59"/>
      <c r="M927" s="59"/>
      <c r="N927" s="59"/>
      <c r="O927" s="59"/>
      <c r="P927" s="59"/>
      <c r="Q927" s="59"/>
      <c r="R927" s="59"/>
      <c r="S927" s="59"/>
      <c r="T927" s="59"/>
      <c r="U927" s="59"/>
      <c r="V927" s="59"/>
    </row>
    <row r="928" spans="1:22">
      <c r="A928" s="59"/>
      <c r="B928" s="59"/>
      <c r="C928" s="59"/>
      <c r="D928" s="59"/>
      <c r="E928" s="59"/>
      <c r="F928" s="59"/>
      <c r="G928" s="59"/>
      <c r="H928" s="59"/>
      <c r="I928" s="59"/>
      <c r="J928" s="59"/>
      <c r="K928" s="59"/>
      <c r="L928" s="59"/>
      <c r="M928" s="59"/>
      <c r="N928" s="59"/>
      <c r="O928" s="59"/>
      <c r="P928" s="59"/>
      <c r="Q928" s="59"/>
      <c r="R928" s="59"/>
      <c r="S928" s="59"/>
      <c r="T928" s="59"/>
      <c r="U928" s="59"/>
      <c r="V928" s="59"/>
    </row>
    <row r="929" spans="1:22">
      <c r="A929" s="59"/>
      <c r="B929" s="59"/>
      <c r="C929" s="59"/>
      <c r="D929" s="59"/>
      <c r="E929" s="59"/>
      <c r="F929" s="59"/>
      <c r="G929" s="59"/>
      <c r="H929" s="59"/>
      <c r="I929" s="59"/>
      <c r="J929" s="59"/>
      <c r="K929" s="59"/>
      <c r="L929" s="59"/>
      <c r="M929" s="59"/>
      <c r="N929" s="59"/>
      <c r="O929" s="59"/>
      <c r="P929" s="59"/>
      <c r="Q929" s="59"/>
      <c r="R929" s="59"/>
      <c r="S929" s="59"/>
      <c r="T929" s="59"/>
      <c r="U929" s="59"/>
      <c r="V929" s="59"/>
    </row>
    <row r="930" spans="1:22">
      <c r="A930" s="59"/>
      <c r="B930" s="59"/>
      <c r="C930" s="59"/>
      <c r="D930" s="59"/>
      <c r="E930" s="59"/>
      <c r="F930" s="59"/>
      <c r="G930" s="59"/>
      <c r="H930" s="59"/>
      <c r="I930" s="59"/>
      <c r="J930" s="59"/>
      <c r="K930" s="59"/>
      <c r="L930" s="59"/>
      <c r="M930" s="59"/>
      <c r="N930" s="59"/>
      <c r="O930" s="59"/>
      <c r="P930" s="59"/>
      <c r="Q930" s="59"/>
      <c r="R930" s="59"/>
      <c r="S930" s="59"/>
      <c r="T930" s="59"/>
      <c r="U930" s="59"/>
      <c r="V930" s="59"/>
    </row>
    <row r="931" spans="1:22">
      <c r="A931" s="59"/>
      <c r="B931" s="59"/>
      <c r="C931" s="59"/>
      <c r="D931" s="59"/>
      <c r="E931" s="59"/>
      <c r="F931" s="59"/>
      <c r="G931" s="59"/>
      <c r="H931" s="59"/>
      <c r="I931" s="59"/>
      <c r="J931" s="59"/>
      <c r="K931" s="59"/>
      <c r="L931" s="59"/>
      <c r="M931" s="59"/>
      <c r="N931" s="59"/>
      <c r="O931" s="59"/>
      <c r="P931" s="59"/>
      <c r="Q931" s="59"/>
      <c r="R931" s="59"/>
      <c r="S931" s="59"/>
      <c r="T931" s="59"/>
      <c r="U931" s="59"/>
      <c r="V931" s="59"/>
    </row>
    <row r="932" spans="1:22">
      <c r="A932" s="59"/>
      <c r="B932" s="59"/>
      <c r="C932" s="59"/>
      <c r="D932" s="59"/>
      <c r="E932" s="59"/>
      <c r="F932" s="59"/>
      <c r="G932" s="59"/>
      <c r="H932" s="59"/>
      <c r="I932" s="59"/>
      <c r="J932" s="59"/>
      <c r="K932" s="59"/>
      <c r="L932" s="59"/>
      <c r="M932" s="59"/>
      <c r="N932" s="59"/>
      <c r="O932" s="59"/>
      <c r="P932" s="59"/>
      <c r="Q932" s="59"/>
      <c r="R932" s="59"/>
      <c r="S932" s="59"/>
      <c r="T932" s="59"/>
      <c r="U932" s="59"/>
      <c r="V932" s="59"/>
    </row>
    <row r="933" spans="1:22">
      <c r="A933" s="59"/>
      <c r="B933" s="59"/>
      <c r="C933" s="59"/>
      <c r="D933" s="59"/>
      <c r="E933" s="59"/>
      <c r="F933" s="59"/>
      <c r="G933" s="59"/>
      <c r="H933" s="59"/>
      <c r="I933" s="59"/>
      <c r="J933" s="59"/>
      <c r="K933" s="59"/>
      <c r="L933" s="59"/>
      <c r="M933" s="59"/>
      <c r="N933" s="59"/>
      <c r="O933" s="59"/>
      <c r="P933" s="59"/>
      <c r="Q933" s="59"/>
      <c r="R933" s="59"/>
      <c r="S933" s="59"/>
      <c r="T933" s="59"/>
      <c r="U933" s="59"/>
      <c r="V933" s="59"/>
    </row>
    <row r="934" spans="1:22">
      <c r="A934" s="59"/>
      <c r="B934" s="59"/>
      <c r="C934" s="59"/>
      <c r="D934" s="59"/>
      <c r="E934" s="59"/>
      <c r="F934" s="59"/>
      <c r="G934" s="59"/>
      <c r="H934" s="59"/>
      <c r="I934" s="59"/>
      <c r="J934" s="59"/>
      <c r="K934" s="59"/>
      <c r="L934" s="59"/>
      <c r="M934" s="59"/>
      <c r="N934" s="59"/>
      <c r="O934" s="59"/>
      <c r="P934" s="59"/>
      <c r="Q934" s="59"/>
      <c r="R934" s="59"/>
      <c r="S934" s="59"/>
      <c r="T934" s="59"/>
      <c r="U934" s="59"/>
      <c r="V934" s="59"/>
    </row>
    <row r="935" spans="1:22">
      <c r="A935" s="59"/>
      <c r="B935" s="59"/>
      <c r="C935" s="59"/>
      <c r="D935" s="59"/>
      <c r="E935" s="59"/>
      <c r="F935" s="59"/>
      <c r="G935" s="59"/>
      <c r="H935" s="59"/>
      <c r="I935" s="59"/>
      <c r="J935" s="59"/>
      <c r="K935" s="59"/>
      <c r="L935" s="59"/>
      <c r="M935" s="59"/>
      <c r="N935" s="59"/>
      <c r="O935" s="59"/>
      <c r="P935" s="59"/>
      <c r="Q935" s="59"/>
      <c r="R935" s="59"/>
      <c r="S935" s="59"/>
      <c r="T935" s="59"/>
      <c r="U935" s="59"/>
      <c r="V935" s="59"/>
    </row>
    <row r="936" spans="1:22">
      <c r="A936" s="59"/>
      <c r="B936" s="59"/>
      <c r="C936" s="59"/>
      <c r="D936" s="59"/>
      <c r="E936" s="59"/>
      <c r="F936" s="59"/>
      <c r="G936" s="59"/>
      <c r="H936" s="59"/>
      <c r="I936" s="59"/>
      <c r="J936" s="59"/>
      <c r="K936" s="59"/>
      <c r="L936" s="59"/>
      <c r="M936" s="59"/>
      <c r="N936" s="59"/>
      <c r="O936" s="59"/>
      <c r="P936" s="59"/>
      <c r="Q936" s="59"/>
      <c r="R936" s="59"/>
      <c r="S936" s="59"/>
      <c r="T936" s="59"/>
      <c r="U936" s="59"/>
      <c r="V936" s="59"/>
    </row>
    <row r="937" spans="1:22">
      <c r="A937" s="59"/>
      <c r="B937" s="59"/>
      <c r="C937" s="59"/>
      <c r="D937" s="59"/>
      <c r="E937" s="59"/>
      <c r="F937" s="59"/>
      <c r="G937" s="59"/>
      <c r="H937" s="59"/>
      <c r="I937" s="59"/>
      <c r="J937" s="59"/>
      <c r="K937" s="59"/>
      <c r="L937" s="59"/>
      <c r="M937" s="59"/>
      <c r="N937" s="59"/>
      <c r="O937" s="59"/>
      <c r="P937" s="59"/>
      <c r="Q937" s="59"/>
      <c r="R937" s="59"/>
      <c r="S937" s="59"/>
      <c r="T937" s="59"/>
      <c r="U937" s="59"/>
      <c r="V937" s="59"/>
    </row>
    <row r="938" spans="1:22">
      <c r="A938" s="59"/>
      <c r="B938" s="59"/>
      <c r="C938" s="59"/>
      <c r="D938" s="59"/>
      <c r="E938" s="59"/>
      <c r="F938" s="59"/>
      <c r="G938" s="59"/>
      <c r="H938" s="59"/>
      <c r="I938" s="59"/>
      <c r="J938" s="59"/>
      <c r="K938" s="59"/>
      <c r="L938" s="59"/>
      <c r="M938" s="59"/>
      <c r="N938" s="59"/>
      <c r="O938" s="59"/>
      <c r="P938" s="59"/>
      <c r="Q938" s="59"/>
      <c r="R938" s="59"/>
      <c r="S938" s="59"/>
      <c r="T938" s="59"/>
      <c r="U938" s="59"/>
      <c r="V938" s="59"/>
    </row>
    <row r="939" spans="1:22">
      <c r="A939" s="59"/>
      <c r="B939" s="59"/>
      <c r="C939" s="59"/>
      <c r="D939" s="59"/>
      <c r="E939" s="59"/>
      <c r="F939" s="59"/>
      <c r="G939" s="59"/>
      <c r="H939" s="59"/>
      <c r="I939" s="59"/>
      <c r="J939" s="59"/>
      <c r="K939" s="59"/>
      <c r="L939" s="59"/>
      <c r="M939" s="59"/>
      <c r="N939" s="59"/>
      <c r="O939" s="59"/>
      <c r="P939" s="59"/>
      <c r="Q939" s="59"/>
      <c r="R939" s="59"/>
      <c r="S939" s="59"/>
      <c r="T939" s="59"/>
      <c r="U939" s="59"/>
      <c r="V939" s="59"/>
    </row>
    <row r="940" spans="1:22">
      <c r="A940" s="59"/>
      <c r="B940" s="59"/>
      <c r="C940" s="59"/>
      <c r="D940" s="59"/>
      <c r="E940" s="59"/>
      <c r="F940" s="59"/>
      <c r="G940" s="59"/>
      <c r="H940" s="59"/>
      <c r="I940" s="59"/>
      <c r="J940" s="59"/>
      <c r="K940" s="59"/>
      <c r="L940" s="59"/>
      <c r="M940" s="59"/>
      <c r="N940" s="59"/>
      <c r="O940" s="59"/>
      <c r="P940" s="59"/>
      <c r="Q940" s="59"/>
      <c r="R940" s="59"/>
      <c r="S940" s="59"/>
      <c r="T940" s="59"/>
      <c r="U940" s="59"/>
      <c r="V940" s="59"/>
    </row>
    <row r="941" spans="1:22">
      <c r="A941" s="59"/>
      <c r="B941" s="59"/>
      <c r="C941" s="59"/>
      <c r="D941" s="59"/>
      <c r="E941" s="59"/>
      <c r="F941" s="59"/>
      <c r="G941" s="59"/>
      <c r="H941" s="59"/>
      <c r="I941" s="59"/>
      <c r="J941" s="59"/>
      <c r="K941" s="59"/>
      <c r="L941" s="59"/>
      <c r="M941" s="59"/>
      <c r="N941" s="59"/>
      <c r="O941" s="59"/>
      <c r="P941" s="59"/>
      <c r="Q941" s="59"/>
      <c r="R941" s="59"/>
      <c r="S941" s="59"/>
      <c r="T941" s="59"/>
      <c r="U941" s="59"/>
      <c r="V941" s="59"/>
    </row>
    <row r="942" spans="1:22">
      <c r="A942" s="59"/>
      <c r="B942" s="59"/>
      <c r="C942" s="59"/>
      <c r="D942" s="59"/>
      <c r="E942" s="59"/>
      <c r="F942" s="59"/>
      <c r="G942" s="59"/>
      <c r="H942" s="59"/>
      <c r="I942" s="59"/>
      <c r="J942" s="59"/>
      <c r="K942" s="59"/>
      <c r="L942" s="59"/>
      <c r="M942" s="59"/>
      <c r="N942" s="59"/>
      <c r="O942" s="59"/>
      <c r="P942" s="59"/>
      <c r="Q942" s="59"/>
      <c r="R942" s="59"/>
      <c r="S942" s="59"/>
      <c r="T942" s="59"/>
      <c r="U942" s="59"/>
      <c r="V942" s="59"/>
    </row>
    <row r="943" spans="1:22">
      <c r="A943" s="59"/>
      <c r="B943" s="59"/>
      <c r="C943" s="59"/>
      <c r="D943" s="59"/>
      <c r="E943" s="59"/>
      <c r="F943" s="59"/>
      <c r="G943" s="59"/>
      <c r="H943" s="59"/>
      <c r="I943" s="59"/>
      <c r="J943" s="59"/>
      <c r="K943" s="59"/>
      <c r="L943" s="59"/>
      <c r="M943" s="59"/>
      <c r="N943" s="59"/>
      <c r="O943" s="59"/>
      <c r="P943" s="59"/>
      <c r="Q943" s="59"/>
      <c r="R943" s="59"/>
      <c r="S943" s="59"/>
      <c r="T943" s="59"/>
      <c r="U943" s="59"/>
      <c r="V943" s="59"/>
    </row>
    <row r="944" spans="1:22">
      <c r="A944" s="59"/>
      <c r="B944" s="59"/>
      <c r="C944" s="59"/>
      <c r="D944" s="59"/>
      <c r="E944" s="59"/>
      <c r="F944" s="59"/>
      <c r="G944" s="59"/>
      <c r="H944" s="59"/>
      <c r="I944" s="59"/>
      <c r="J944" s="59"/>
      <c r="K944" s="59"/>
      <c r="L944" s="59"/>
      <c r="M944" s="59"/>
      <c r="N944" s="59"/>
      <c r="O944" s="59"/>
      <c r="P944" s="59"/>
      <c r="Q944" s="59"/>
      <c r="R944" s="59"/>
      <c r="S944" s="59"/>
      <c r="T944" s="59"/>
      <c r="U944" s="59"/>
      <c r="V944" s="59"/>
    </row>
    <row r="945" spans="1:22">
      <c r="A945" s="59"/>
      <c r="B945" s="59"/>
      <c r="C945" s="59"/>
      <c r="D945" s="59"/>
      <c r="E945" s="59"/>
      <c r="F945" s="59"/>
      <c r="G945" s="59"/>
      <c r="H945" s="59"/>
      <c r="I945" s="59"/>
      <c r="J945" s="59"/>
      <c r="K945" s="59"/>
      <c r="L945" s="59"/>
      <c r="M945" s="59"/>
      <c r="N945" s="59"/>
      <c r="O945" s="59"/>
      <c r="P945" s="59"/>
      <c r="Q945" s="59"/>
      <c r="R945" s="59"/>
      <c r="S945" s="59"/>
      <c r="T945" s="59"/>
      <c r="U945" s="59"/>
      <c r="V945" s="59"/>
    </row>
    <row r="946" spans="1:22">
      <c r="A946" s="59"/>
      <c r="B946" s="59"/>
      <c r="C946" s="59"/>
      <c r="D946" s="59"/>
      <c r="E946" s="59"/>
      <c r="F946" s="59"/>
      <c r="G946" s="59"/>
      <c r="H946" s="59"/>
      <c r="I946" s="59"/>
      <c r="J946" s="59"/>
      <c r="K946" s="59"/>
      <c r="L946" s="59"/>
      <c r="M946" s="59"/>
      <c r="N946" s="59"/>
      <c r="O946" s="59"/>
      <c r="P946" s="59"/>
      <c r="Q946" s="59"/>
      <c r="R946" s="59"/>
      <c r="S946" s="59"/>
      <c r="T946" s="59"/>
      <c r="U946" s="59"/>
      <c r="V946" s="59"/>
    </row>
    <row r="947" spans="1:22">
      <c r="A947" s="59"/>
      <c r="B947" s="59"/>
      <c r="C947" s="59"/>
      <c r="D947" s="59"/>
      <c r="E947" s="59"/>
      <c r="F947" s="59"/>
      <c r="G947" s="59"/>
      <c r="H947" s="59"/>
      <c r="I947" s="59"/>
      <c r="J947" s="59"/>
      <c r="K947" s="59"/>
      <c r="L947" s="59"/>
      <c r="M947" s="59"/>
      <c r="N947" s="59"/>
      <c r="O947" s="59"/>
      <c r="P947" s="59"/>
      <c r="Q947" s="59"/>
      <c r="R947" s="59"/>
      <c r="S947" s="59"/>
      <c r="T947" s="59"/>
      <c r="U947" s="59"/>
      <c r="V947" s="59"/>
    </row>
    <row r="948" spans="1:22">
      <c r="A948" s="59"/>
      <c r="B948" s="59"/>
      <c r="C948" s="59"/>
      <c r="D948" s="59"/>
      <c r="E948" s="59"/>
      <c r="F948" s="59"/>
      <c r="G948" s="59"/>
      <c r="H948" s="59"/>
      <c r="I948" s="59"/>
      <c r="J948" s="59"/>
      <c r="K948" s="59"/>
      <c r="L948" s="59"/>
      <c r="M948" s="59"/>
      <c r="N948" s="59"/>
      <c r="O948" s="59"/>
      <c r="P948" s="59"/>
      <c r="Q948" s="59"/>
      <c r="R948" s="59"/>
      <c r="S948" s="59"/>
      <c r="T948" s="59"/>
      <c r="U948" s="59"/>
      <c r="V948" s="59"/>
    </row>
    <row r="949" spans="1:22">
      <c r="A949" s="59"/>
      <c r="B949" s="59"/>
      <c r="C949" s="59"/>
      <c r="D949" s="59"/>
      <c r="E949" s="59"/>
      <c r="F949" s="59"/>
      <c r="G949" s="59"/>
      <c r="H949" s="59"/>
      <c r="I949" s="59"/>
      <c r="J949" s="59"/>
      <c r="K949" s="59"/>
      <c r="L949" s="59"/>
      <c r="M949" s="59"/>
      <c r="N949" s="59"/>
      <c r="O949" s="59"/>
      <c r="P949" s="59"/>
      <c r="Q949" s="59"/>
      <c r="R949" s="59"/>
      <c r="S949" s="59"/>
      <c r="T949" s="59"/>
      <c r="U949" s="59"/>
      <c r="V949" s="59"/>
    </row>
    <row r="950" spans="1:22">
      <c r="A950" s="59"/>
      <c r="B950" s="59"/>
      <c r="C950" s="59"/>
      <c r="D950" s="59"/>
      <c r="E950" s="59"/>
      <c r="F950" s="59"/>
      <c r="G950" s="59"/>
      <c r="H950" s="59"/>
      <c r="I950" s="59"/>
      <c r="J950" s="59"/>
      <c r="K950" s="59"/>
      <c r="L950" s="59"/>
      <c r="M950" s="59"/>
      <c r="N950" s="59"/>
      <c r="O950" s="59"/>
      <c r="P950" s="59"/>
      <c r="Q950" s="59"/>
      <c r="R950" s="59"/>
      <c r="S950" s="59"/>
      <c r="T950" s="59"/>
      <c r="U950" s="59"/>
      <c r="V950" s="59"/>
    </row>
    <row r="951" spans="1:22">
      <c r="A951" s="59"/>
      <c r="B951" s="59"/>
      <c r="C951" s="59"/>
      <c r="D951" s="59"/>
      <c r="E951" s="59"/>
      <c r="F951" s="59"/>
      <c r="G951" s="59"/>
      <c r="H951" s="59"/>
      <c r="I951" s="59"/>
      <c r="J951" s="59"/>
      <c r="K951" s="59"/>
      <c r="L951" s="59"/>
      <c r="M951" s="59"/>
      <c r="N951" s="59"/>
      <c r="O951" s="59"/>
      <c r="P951" s="59"/>
      <c r="Q951" s="59"/>
      <c r="R951" s="59"/>
      <c r="S951" s="59"/>
      <c r="T951" s="59"/>
      <c r="U951" s="59"/>
      <c r="V951" s="59"/>
    </row>
    <row r="952" spans="1:22">
      <c r="A952" s="59"/>
      <c r="B952" s="59"/>
      <c r="C952" s="59"/>
      <c r="D952" s="59"/>
      <c r="E952" s="59"/>
      <c r="F952" s="59"/>
      <c r="G952" s="59"/>
      <c r="H952" s="59"/>
      <c r="I952" s="59"/>
      <c r="J952" s="59"/>
      <c r="K952" s="59"/>
      <c r="L952" s="59"/>
      <c r="M952" s="59"/>
      <c r="N952" s="59"/>
      <c r="O952" s="59"/>
      <c r="P952" s="59"/>
      <c r="Q952" s="59"/>
      <c r="R952" s="59"/>
      <c r="S952" s="59"/>
      <c r="T952" s="59"/>
      <c r="U952" s="59"/>
      <c r="V952" s="59"/>
    </row>
    <row r="953" spans="1:22">
      <c r="A953" s="59"/>
      <c r="B953" s="59"/>
      <c r="C953" s="59"/>
      <c r="D953" s="59"/>
      <c r="E953" s="59"/>
      <c r="F953" s="59"/>
      <c r="G953" s="59"/>
      <c r="H953" s="59"/>
      <c r="I953" s="59"/>
      <c r="J953" s="59"/>
      <c r="K953" s="59"/>
      <c r="L953" s="59"/>
      <c r="M953" s="59"/>
      <c r="N953" s="59"/>
      <c r="O953" s="59"/>
      <c r="P953" s="59"/>
      <c r="Q953" s="59"/>
      <c r="R953" s="59"/>
      <c r="S953" s="59"/>
      <c r="T953" s="59"/>
      <c r="U953" s="59"/>
      <c r="V953" s="59"/>
    </row>
    <row r="954" spans="1:22">
      <c r="A954" s="59"/>
      <c r="B954" s="59"/>
      <c r="C954" s="59"/>
      <c r="D954" s="59"/>
      <c r="E954" s="59"/>
      <c r="F954" s="59"/>
      <c r="G954" s="59"/>
      <c r="H954" s="59"/>
      <c r="I954" s="59"/>
      <c r="J954" s="59"/>
      <c r="K954" s="59"/>
      <c r="L954" s="59"/>
      <c r="M954" s="59"/>
      <c r="N954" s="59"/>
      <c r="O954" s="59"/>
      <c r="P954" s="59"/>
      <c r="Q954" s="59"/>
      <c r="R954" s="59"/>
      <c r="S954" s="59"/>
      <c r="T954" s="59"/>
      <c r="U954" s="59"/>
      <c r="V954" s="59"/>
    </row>
    <row r="955" spans="1:22">
      <c r="A955" s="59"/>
      <c r="B955" s="59"/>
      <c r="C955" s="59"/>
      <c r="D955" s="59"/>
      <c r="E955" s="59"/>
      <c r="F955" s="59"/>
      <c r="G955" s="59"/>
      <c r="H955" s="59"/>
      <c r="I955" s="59"/>
      <c r="J955" s="59"/>
      <c r="K955" s="59"/>
      <c r="L955" s="59"/>
      <c r="M955" s="59"/>
      <c r="N955" s="59"/>
      <c r="O955" s="59"/>
      <c r="P955" s="59"/>
      <c r="Q955" s="59"/>
      <c r="R955" s="59"/>
      <c r="S955" s="59"/>
      <c r="T955" s="59"/>
      <c r="U955" s="59"/>
      <c r="V955" s="59"/>
    </row>
    <row r="956" spans="1:22">
      <c r="A956" s="59"/>
      <c r="B956" s="59"/>
      <c r="C956" s="59"/>
      <c r="D956" s="59"/>
      <c r="E956" s="59"/>
      <c r="F956" s="59"/>
      <c r="G956" s="59"/>
      <c r="H956" s="59"/>
      <c r="I956" s="59"/>
      <c r="J956" s="59"/>
      <c r="K956" s="59"/>
      <c r="L956" s="59"/>
      <c r="M956" s="59"/>
      <c r="N956" s="59"/>
      <c r="O956" s="59"/>
      <c r="P956" s="59"/>
      <c r="Q956" s="59"/>
      <c r="R956" s="59"/>
      <c r="S956" s="59"/>
      <c r="T956" s="59"/>
      <c r="U956" s="59"/>
      <c r="V956" s="59"/>
    </row>
    <row r="957" spans="1:22">
      <c r="A957" s="59"/>
      <c r="B957" s="59"/>
      <c r="C957" s="59"/>
      <c r="D957" s="59"/>
      <c r="E957" s="59"/>
      <c r="F957" s="59"/>
      <c r="G957" s="59"/>
      <c r="H957" s="59"/>
      <c r="I957" s="59"/>
      <c r="J957" s="59"/>
      <c r="K957" s="59"/>
      <c r="L957" s="59"/>
      <c r="M957" s="59"/>
      <c r="N957" s="59"/>
      <c r="O957" s="59"/>
      <c r="P957" s="59"/>
      <c r="Q957" s="59"/>
      <c r="R957" s="59"/>
      <c r="S957" s="59"/>
      <c r="T957" s="59"/>
      <c r="U957" s="59"/>
      <c r="V957" s="59"/>
    </row>
    <row r="958" spans="1:22">
      <c r="A958" s="59"/>
      <c r="B958" s="59"/>
      <c r="C958" s="59"/>
      <c r="D958" s="59"/>
      <c r="E958" s="59"/>
      <c r="F958" s="59"/>
      <c r="G958" s="59"/>
      <c r="H958" s="59"/>
      <c r="I958" s="59"/>
      <c r="J958" s="59"/>
      <c r="K958" s="59"/>
      <c r="L958" s="59"/>
      <c r="M958" s="59"/>
      <c r="N958" s="59"/>
      <c r="O958" s="59"/>
      <c r="P958" s="59"/>
      <c r="Q958" s="59"/>
      <c r="R958" s="59"/>
      <c r="S958" s="59"/>
      <c r="T958" s="59"/>
      <c r="U958" s="59"/>
      <c r="V958" s="59"/>
    </row>
    <row r="959" spans="1:22">
      <c r="A959" s="59"/>
      <c r="B959" s="59"/>
      <c r="C959" s="59"/>
      <c r="D959" s="59"/>
      <c r="E959" s="59"/>
      <c r="F959" s="59"/>
      <c r="G959" s="59"/>
      <c r="H959" s="59"/>
      <c r="I959" s="59"/>
      <c r="J959" s="59"/>
      <c r="K959" s="59"/>
      <c r="L959" s="59"/>
      <c r="M959" s="59"/>
      <c r="N959" s="59"/>
      <c r="O959" s="59"/>
      <c r="P959" s="59"/>
      <c r="Q959" s="59"/>
      <c r="R959" s="59"/>
      <c r="S959" s="59"/>
      <c r="T959" s="59"/>
      <c r="U959" s="59"/>
      <c r="V959" s="59"/>
    </row>
    <row r="960" spans="1:22">
      <c r="A960" s="59"/>
      <c r="B960" s="59"/>
      <c r="C960" s="59"/>
      <c r="D960" s="59"/>
      <c r="E960" s="59"/>
      <c r="F960" s="59"/>
      <c r="G960" s="59"/>
      <c r="H960" s="59"/>
      <c r="I960" s="59"/>
      <c r="J960" s="59"/>
      <c r="K960" s="59"/>
      <c r="L960" s="59"/>
      <c r="M960" s="59"/>
      <c r="N960" s="59"/>
      <c r="O960" s="59"/>
      <c r="P960" s="59"/>
      <c r="Q960" s="59"/>
      <c r="R960" s="59"/>
      <c r="S960" s="59"/>
      <c r="T960" s="59"/>
      <c r="U960" s="59"/>
      <c r="V960" s="59"/>
    </row>
    <row r="961" spans="1:22">
      <c r="A961" s="59"/>
      <c r="B961" s="59"/>
      <c r="C961" s="59"/>
      <c r="D961" s="59"/>
      <c r="E961" s="59"/>
      <c r="F961" s="59"/>
      <c r="G961" s="59"/>
      <c r="H961" s="59"/>
      <c r="I961" s="59"/>
      <c r="J961" s="59"/>
      <c r="K961" s="59"/>
      <c r="L961" s="59"/>
      <c r="M961" s="59"/>
      <c r="N961" s="59"/>
      <c r="O961" s="59"/>
      <c r="P961" s="59"/>
      <c r="Q961" s="59"/>
      <c r="R961" s="59"/>
      <c r="S961" s="59"/>
      <c r="T961" s="59"/>
      <c r="U961" s="59"/>
      <c r="V961" s="59"/>
    </row>
    <row r="962" spans="1:22">
      <c r="A962" s="59"/>
      <c r="B962" s="59"/>
      <c r="C962" s="59"/>
      <c r="D962" s="59"/>
      <c r="E962" s="59"/>
      <c r="F962" s="59"/>
      <c r="G962" s="59"/>
      <c r="H962" s="59"/>
      <c r="I962" s="59"/>
      <c r="J962" s="59"/>
      <c r="K962" s="59"/>
      <c r="L962" s="59"/>
      <c r="M962" s="59"/>
      <c r="N962" s="59"/>
      <c r="O962" s="59"/>
      <c r="P962" s="59"/>
      <c r="Q962" s="59"/>
      <c r="R962" s="59"/>
      <c r="S962" s="59"/>
      <c r="T962" s="59"/>
      <c r="U962" s="59"/>
      <c r="V962" s="59"/>
    </row>
    <row r="963" spans="1:22">
      <c r="A963" s="59"/>
      <c r="B963" s="59"/>
      <c r="C963" s="59"/>
      <c r="D963" s="59"/>
      <c r="E963" s="59"/>
      <c r="F963" s="59"/>
      <c r="G963" s="59"/>
      <c r="H963" s="59"/>
      <c r="I963" s="59"/>
      <c r="J963" s="59"/>
      <c r="K963" s="59"/>
      <c r="L963" s="59"/>
      <c r="M963" s="59"/>
      <c r="N963" s="59"/>
      <c r="O963" s="59"/>
      <c r="P963" s="59"/>
      <c r="Q963" s="59"/>
      <c r="R963" s="59"/>
      <c r="S963" s="59"/>
      <c r="T963" s="59"/>
      <c r="U963" s="59"/>
      <c r="V963" s="59"/>
    </row>
    <row r="964" spans="1:22">
      <c r="A964" s="59"/>
      <c r="B964" s="59"/>
      <c r="C964" s="59"/>
      <c r="D964" s="59"/>
      <c r="E964" s="59"/>
      <c r="F964" s="59"/>
      <c r="G964" s="59"/>
      <c r="H964" s="59"/>
      <c r="I964" s="59"/>
      <c r="J964" s="59"/>
      <c r="K964" s="59"/>
      <c r="L964" s="59"/>
      <c r="M964" s="59"/>
      <c r="N964" s="59"/>
      <c r="O964" s="59"/>
      <c r="P964" s="59"/>
      <c r="Q964" s="59"/>
      <c r="R964" s="59"/>
      <c r="S964" s="59"/>
      <c r="T964" s="59"/>
      <c r="U964" s="59"/>
      <c r="V964" s="59"/>
    </row>
    <row r="965" spans="1:22">
      <c r="A965" s="59"/>
      <c r="B965" s="59"/>
      <c r="C965" s="59"/>
      <c r="D965" s="59"/>
      <c r="E965" s="59"/>
      <c r="F965" s="59"/>
      <c r="G965" s="59"/>
      <c r="H965" s="59"/>
      <c r="I965" s="59"/>
      <c r="J965" s="59"/>
      <c r="K965" s="59"/>
      <c r="L965" s="59"/>
      <c r="M965" s="59"/>
      <c r="N965" s="59"/>
      <c r="O965" s="59"/>
      <c r="P965" s="59"/>
      <c r="Q965" s="59"/>
      <c r="R965" s="59"/>
      <c r="S965" s="59"/>
      <c r="T965" s="59"/>
      <c r="U965" s="59"/>
      <c r="V965" s="59"/>
    </row>
    <row r="966" spans="1:22">
      <c r="A966" s="59"/>
      <c r="B966" s="59"/>
      <c r="C966" s="59"/>
      <c r="D966" s="59"/>
      <c r="E966" s="59"/>
      <c r="F966" s="59"/>
      <c r="G966" s="59"/>
      <c r="H966" s="59"/>
      <c r="I966" s="59"/>
      <c r="J966" s="59"/>
      <c r="K966" s="59"/>
      <c r="L966" s="59"/>
      <c r="M966" s="59"/>
      <c r="N966" s="59"/>
      <c r="O966" s="59"/>
      <c r="P966" s="59"/>
      <c r="Q966" s="59"/>
      <c r="R966" s="59"/>
      <c r="S966" s="59"/>
      <c r="T966" s="59"/>
      <c r="U966" s="59"/>
      <c r="V966" s="59"/>
    </row>
    <row r="967" spans="1:22">
      <c r="A967" s="59"/>
      <c r="B967" s="59"/>
      <c r="C967" s="59"/>
      <c r="D967" s="59"/>
      <c r="E967" s="59"/>
      <c r="F967" s="59"/>
      <c r="G967" s="59"/>
      <c r="H967" s="59"/>
      <c r="I967" s="59"/>
      <c r="J967" s="59"/>
      <c r="K967" s="59"/>
      <c r="L967" s="59"/>
      <c r="M967" s="59"/>
      <c r="N967" s="59"/>
      <c r="O967" s="59"/>
      <c r="P967" s="59"/>
      <c r="Q967" s="59"/>
      <c r="R967" s="59"/>
      <c r="S967" s="59"/>
      <c r="T967" s="59"/>
      <c r="U967" s="59"/>
      <c r="V967" s="59"/>
    </row>
    <row r="968" spans="1:22">
      <c r="A968" s="59"/>
      <c r="B968" s="59"/>
      <c r="C968" s="59"/>
      <c r="D968" s="59"/>
      <c r="E968" s="59"/>
      <c r="F968" s="59"/>
      <c r="G968" s="59"/>
      <c r="H968" s="59"/>
      <c r="I968" s="59"/>
      <c r="J968" s="59"/>
      <c r="K968" s="59"/>
      <c r="L968" s="59"/>
      <c r="M968" s="59"/>
      <c r="N968" s="59"/>
      <c r="O968" s="59"/>
      <c r="P968" s="59"/>
      <c r="Q968" s="59"/>
      <c r="R968" s="59"/>
      <c r="S968" s="59"/>
      <c r="T968" s="59"/>
      <c r="U968" s="59"/>
      <c r="V968" s="59"/>
    </row>
    <row r="969" spans="1:22">
      <c r="A969" s="59"/>
      <c r="B969" s="59"/>
      <c r="C969" s="59"/>
      <c r="D969" s="59"/>
      <c r="E969" s="59"/>
      <c r="F969" s="59"/>
      <c r="G969" s="59"/>
      <c r="H969" s="59"/>
      <c r="I969" s="59"/>
      <c r="J969" s="59"/>
      <c r="K969" s="59"/>
      <c r="L969" s="59"/>
      <c r="M969" s="59"/>
      <c r="N969" s="59"/>
      <c r="O969" s="59"/>
      <c r="P969" s="59"/>
      <c r="Q969" s="59"/>
      <c r="R969" s="59"/>
      <c r="S969" s="59"/>
      <c r="T969" s="59"/>
      <c r="U969" s="59"/>
      <c r="V969" s="59"/>
    </row>
    <row r="970" spans="1:22">
      <c r="A970" s="59"/>
      <c r="B970" s="59"/>
      <c r="C970" s="59"/>
      <c r="D970" s="59"/>
      <c r="E970" s="59"/>
      <c r="F970" s="59"/>
      <c r="G970" s="59"/>
      <c r="H970" s="59"/>
      <c r="I970" s="59"/>
      <c r="J970" s="59"/>
      <c r="K970" s="59"/>
      <c r="L970" s="59"/>
      <c r="M970" s="59"/>
      <c r="N970" s="59"/>
      <c r="O970" s="59"/>
      <c r="P970" s="59"/>
      <c r="Q970" s="59"/>
      <c r="R970" s="59"/>
      <c r="S970" s="59"/>
      <c r="T970" s="59"/>
      <c r="U970" s="59"/>
      <c r="V970" s="59"/>
    </row>
    <row r="971" spans="1:22">
      <c r="A971" s="59"/>
      <c r="B971" s="59"/>
      <c r="C971" s="59"/>
      <c r="D971" s="59"/>
      <c r="E971" s="59"/>
      <c r="F971" s="59"/>
      <c r="G971" s="59"/>
      <c r="H971" s="59"/>
      <c r="I971" s="59"/>
      <c r="J971" s="59"/>
      <c r="K971" s="59"/>
      <c r="L971" s="59"/>
      <c r="M971" s="59"/>
      <c r="N971" s="59"/>
      <c r="O971" s="59"/>
      <c r="P971" s="59"/>
      <c r="Q971" s="59"/>
      <c r="R971" s="59"/>
      <c r="S971" s="59"/>
      <c r="T971" s="59"/>
      <c r="U971" s="59"/>
      <c r="V971" s="59"/>
    </row>
    <row r="972" spans="1:22">
      <c r="A972" s="59"/>
      <c r="B972" s="59"/>
      <c r="C972" s="59"/>
      <c r="D972" s="59"/>
      <c r="E972" s="59"/>
      <c r="F972" s="59"/>
      <c r="G972" s="59"/>
      <c r="H972" s="59"/>
      <c r="I972" s="59"/>
      <c r="J972" s="59"/>
      <c r="K972" s="59"/>
      <c r="L972" s="59"/>
      <c r="M972" s="59"/>
      <c r="N972" s="59"/>
      <c r="O972" s="59"/>
      <c r="P972" s="59"/>
      <c r="Q972" s="59"/>
      <c r="R972" s="59"/>
      <c r="S972" s="59"/>
      <c r="T972" s="59"/>
      <c r="U972" s="59"/>
      <c r="V972" s="59"/>
    </row>
    <row r="973" spans="1:22">
      <c r="A973" s="59"/>
      <c r="B973" s="59"/>
      <c r="C973" s="59"/>
      <c r="D973" s="59"/>
      <c r="E973" s="59"/>
      <c r="F973" s="59"/>
      <c r="G973" s="59"/>
      <c r="H973" s="59"/>
      <c r="I973" s="59"/>
      <c r="J973" s="59"/>
      <c r="K973" s="59"/>
      <c r="L973" s="59"/>
      <c r="M973" s="59"/>
      <c r="N973" s="59"/>
      <c r="O973" s="59"/>
      <c r="P973" s="59"/>
      <c r="Q973" s="59"/>
      <c r="R973" s="59"/>
      <c r="S973" s="59"/>
      <c r="T973" s="59"/>
      <c r="U973" s="59"/>
      <c r="V973" s="59"/>
    </row>
    <row r="974" spans="1:22">
      <c r="A974" s="59"/>
      <c r="B974" s="59"/>
      <c r="C974" s="59"/>
      <c r="D974" s="59"/>
      <c r="E974" s="59"/>
      <c r="F974" s="59"/>
      <c r="G974" s="59"/>
      <c r="H974" s="59"/>
      <c r="I974" s="59"/>
      <c r="J974" s="59"/>
      <c r="K974" s="59"/>
      <c r="L974" s="59"/>
      <c r="M974" s="59"/>
      <c r="N974" s="59"/>
      <c r="O974" s="59"/>
      <c r="P974" s="59"/>
      <c r="Q974" s="59"/>
      <c r="R974" s="59"/>
      <c r="S974" s="59"/>
      <c r="T974" s="59"/>
      <c r="U974" s="59"/>
      <c r="V974" s="59"/>
    </row>
    <row r="975" spans="1:22">
      <c r="A975" s="59"/>
      <c r="B975" s="59"/>
      <c r="C975" s="59"/>
      <c r="D975" s="59"/>
      <c r="E975" s="59"/>
      <c r="F975" s="59"/>
      <c r="G975" s="59"/>
      <c r="H975" s="59"/>
      <c r="I975" s="59"/>
      <c r="J975" s="59"/>
      <c r="K975" s="59"/>
      <c r="L975" s="59"/>
      <c r="M975" s="59"/>
      <c r="N975" s="59"/>
      <c r="O975" s="59"/>
      <c r="P975" s="59"/>
      <c r="Q975" s="59"/>
      <c r="R975" s="59"/>
      <c r="S975" s="59"/>
      <c r="T975" s="59"/>
      <c r="U975" s="59"/>
      <c r="V975" s="59"/>
    </row>
    <row r="976" spans="1:22">
      <c r="A976" s="59"/>
      <c r="B976" s="59"/>
      <c r="C976" s="59"/>
      <c r="D976" s="59"/>
      <c r="E976" s="59"/>
      <c r="F976" s="59"/>
      <c r="G976" s="59"/>
      <c r="H976" s="59"/>
      <c r="I976" s="59"/>
      <c r="J976" s="59"/>
      <c r="K976" s="59"/>
      <c r="L976" s="59"/>
      <c r="M976" s="59"/>
      <c r="N976" s="59"/>
      <c r="O976" s="59"/>
      <c r="P976" s="59"/>
      <c r="Q976" s="59"/>
      <c r="R976" s="59"/>
      <c r="S976" s="59"/>
      <c r="T976" s="59"/>
      <c r="U976" s="59"/>
      <c r="V976" s="59"/>
    </row>
    <row r="977" spans="1:22">
      <c r="A977" s="59"/>
      <c r="B977" s="59"/>
      <c r="C977" s="59"/>
      <c r="D977" s="59"/>
      <c r="E977" s="59"/>
      <c r="F977" s="59"/>
      <c r="G977" s="59"/>
      <c r="H977" s="59"/>
      <c r="I977" s="59"/>
      <c r="J977" s="59"/>
      <c r="K977" s="59"/>
      <c r="L977" s="59"/>
      <c r="M977" s="59"/>
      <c r="N977" s="59"/>
      <c r="O977" s="59"/>
      <c r="P977" s="59"/>
      <c r="Q977" s="59"/>
      <c r="R977" s="59"/>
      <c r="S977" s="59"/>
      <c r="T977" s="59"/>
      <c r="U977" s="59"/>
      <c r="V977" s="59"/>
    </row>
    <row r="978" spans="1:22">
      <c r="A978" s="59"/>
      <c r="B978" s="59"/>
      <c r="C978" s="59"/>
      <c r="D978" s="59"/>
      <c r="E978" s="59"/>
      <c r="F978" s="59"/>
      <c r="G978" s="59"/>
      <c r="H978" s="59"/>
      <c r="I978" s="59"/>
      <c r="J978" s="59"/>
      <c r="K978" s="59"/>
      <c r="L978" s="59"/>
      <c r="M978" s="59"/>
      <c r="N978" s="59"/>
      <c r="O978" s="59"/>
      <c r="P978" s="59"/>
      <c r="Q978" s="59"/>
      <c r="R978" s="59"/>
      <c r="S978" s="59"/>
      <c r="T978" s="59"/>
      <c r="U978" s="59"/>
      <c r="V978" s="59"/>
    </row>
    <row r="979" spans="1:22">
      <c r="A979" s="59"/>
      <c r="B979" s="59"/>
      <c r="C979" s="59"/>
      <c r="D979" s="59"/>
      <c r="E979" s="59"/>
      <c r="F979" s="59"/>
      <c r="G979" s="59"/>
      <c r="H979" s="59"/>
      <c r="I979" s="59"/>
      <c r="J979" s="59"/>
      <c r="K979" s="59"/>
      <c r="L979" s="59"/>
      <c r="M979" s="59"/>
      <c r="N979" s="59"/>
      <c r="O979" s="59"/>
      <c r="P979" s="59"/>
      <c r="Q979" s="59"/>
      <c r="R979" s="59"/>
      <c r="S979" s="59"/>
      <c r="T979" s="59"/>
      <c r="U979" s="59"/>
      <c r="V979" s="59"/>
    </row>
    <row r="980" spans="1:22">
      <c r="A980" s="59"/>
      <c r="B980" s="59"/>
      <c r="C980" s="59"/>
      <c r="D980" s="59"/>
      <c r="E980" s="59"/>
      <c r="F980" s="59"/>
      <c r="G980" s="59"/>
      <c r="H980" s="59"/>
      <c r="I980" s="59"/>
      <c r="J980" s="59"/>
      <c r="K980" s="59"/>
      <c r="L980" s="59"/>
      <c r="M980" s="59"/>
      <c r="N980" s="59"/>
      <c r="O980" s="59"/>
      <c r="P980" s="59"/>
      <c r="Q980" s="59"/>
      <c r="R980" s="59"/>
      <c r="S980" s="59"/>
      <c r="T980" s="59"/>
      <c r="U980" s="59"/>
      <c r="V980" s="59"/>
    </row>
    <row r="981" spans="1:22">
      <c r="A981" s="59"/>
      <c r="B981" s="59"/>
      <c r="C981" s="59"/>
      <c r="D981" s="59"/>
      <c r="E981" s="59"/>
      <c r="F981" s="59"/>
      <c r="G981" s="59"/>
      <c r="H981" s="59"/>
      <c r="I981" s="59"/>
      <c r="J981" s="59"/>
      <c r="K981" s="59"/>
      <c r="L981" s="59"/>
      <c r="M981" s="59"/>
      <c r="N981" s="59"/>
      <c r="O981" s="59"/>
      <c r="P981" s="59"/>
      <c r="Q981" s="59"/>
      <c r="R981" s="59"/>
      <c r="S981" s="59"/>
      <c r="T981" s="59"/>
      <c r="U981" s="59"/>
      <c r="V981" s="59"/>
    </row>
    <row r="982" spans="1:22">
      <c r="A982" s="59"/>
      <c r="B982" s="59"/>
      <c r="C982" s="59"/>
      <c r="D982" s="59"/>
      <c r="E982" s="59"/>
      <c r="F982" s="59"/>
      <c r="G982" s="59"/>
      <c r="H982" s="59"/>
      <c r="I982" s="59"/>
      <c r="J982" s="59"/>
      <c r="K982" s="59"/>
      <c r="L982" s="59"/>
      <c r="M982" s="59"/>
      <c r="N982" s="59"/>
      <c r="O982" s="59"/>
      <c r="P982" s="59"/>
      <c r="Q982" s="59"/>
      <c r="R982" s="59"/>
      <c r="S982" s="59"/>
      <c r="T982" s="59"/>
      <c r="U982" s="59"/>
      <c r="V982" s="59"/>
    </row>
    <row r="983" spans="1:22">
      <c r="A983" s="59"/>
      <c r="B983" s="59"/>
      <c r="C983" s="59"/>
      <c r="D983" s="59"/>
      <c r="E983" s="59"/>
      <c r="F983" s="59"/>
      <c r="G983" s="59"/>
      <c r="H983" s="59"/>
      <c r="I983" s="59"/>
      <c r="J983" s="59"/>
      <c r="K983" s="59"/>
      <c r="L983" s="59"/>
      <c r="M983" s="59"/>
      <c r="N983" s="59"/>
      <c r="O983" s="59"/>
      <c r="P983" s="59"/>
      <c r="Q983" s="59"/>
      <c r="R983" s="59"/>
      <c r="S983" s="59"/>
      <c r="T983" s="59"/>
      <c r="U983" s="59"/>
      <c r="V983" s="59"/>
    </row>
    <row r="984" spans="1:22">
      <c r="A984" s="59"/>
      <c r="B984" s="59"/>
      <c r="C984" s="59"/>
      <c r="D984" s="59"/>
      <c r="E984" s="59"/>
      <c r="F984" s="59"/>
      <c r="G984" s="59"/>
      <c r="H984" s="59"/>
      <c r="I984" s="59"/>
      <c r="J984" s="59"/>
      <c r="K984" s="59"/>
      <c r="L984" s="59"/>
      <c r="M984" s="59"/>
      <c r="N984" s="59"/>
      <c r="O984" s="59"/>
      <c r="P984" s="59"/>
      <c r="Q984" s="59"/>
      <c r="R984" s="59"/>
      <c r="S984" s="59"/>
      <c r="T984" s="59"/>
      <c r="U984" s="59"/>
      <c r="V984" s="59"/>
    </row>
    <row r="985" spans="1:22">
      <c r="A985" s="59"/>
      <c r="B985" s="59"/>
      <c r="C985" s="59"/>
      <c r="D985" s="59"/>
      <c r="E985" s="59"/>
      <c r="F985" s="59"/>
      <c r="G985" s="59"/>
      <c r="H985" s="59"/>
      <c r="I985" s="59"/>
      <c r="J985" s="59"/>
      <c r="K985" s="59"/>
      <c r="L985" s="59"/>
      <c r="M985" s="59"/>
      <c r="N985" s="59"/>
      <c r="O985" s="59"/>
      <c r="P985" s="59"/>
      <c r="Q985" s="59"/>
      <c r="R985" s="59"/>
      <c r="S985" s="59"/>
      <c r="T985" s="59"/>
      <c r="U985" s="59"/>
      <c r="V985" s="59"/>
    </row>
    <row r="986" spans="1:22">
      <c r="A986" s="59"/>
      <c r="B986" s="59"/>
      <c r="C986" s="59"/>
      <c r="D986" s="59"/>
      <c r="E986" s="59"/>
      <c r="F986" s="59"/>
      <c r="G986" s="59"/>
      <c r="H986" s="59"/>
      <c r="I986" s="59"/>
      <c r="J986" s="59"/>
      <c r="K986" s="59"/>
      <c r="L986" s="59"/>
      <c r="M986" s="59"/>
      <c r="N986" s="59"/>
      <c r="O986" s="59"/>
      <c r="P986" s="59"/>
      <c r="Q986" s="59"/>
      <c r="R986" s="59"/>
      <c r="S986" s="59"/>
      <c r="T986" s="59"/>
      <c r="U986" s="59"/>
      <c r="V986" s="59"/>
    </row>
    <row r="987" spans="1:22">
      <c r="A987" s="59"/>
      <c r="B987" s="59"/>
      <c r="C987" s="59"/>
      <c r="D987" s="59"/>
      <c r="E987" s="59"/>
      <c r="F987" s="59"/>
      <c r="G987" s="59"/>
      <c r="H987" s="59"/>
      <c r="I987" s="59"/>
      <c r="J987" s="59"/>
      <c r="K987" s="59"/>
      <c r="L987" s="59"/>
      <c r="M987" s="59"/>
      <c r="N987" s="59"/>
      <c r="O987" s="59"/>
      <c r="P987" s="59"/>
      <c r="Q987" s="59"/>
      <c r="R987" s="59"/>
      <c r="S987" s="59"/>
      <c r="T987" s="59"/>
      <c r="U987" s="59"/>
      <c r="V987" s="59"/>
    </row>
    <row r="988" spans="1:22">
      <c r="A988" s="59"/>
      <c r="B988" s="59"/>
      <c r="C988" s="59"/>
      <c r="D988" s="59"/>
      <c r="E988" s="59"/>
      <c r="F988" s="59"/>
      <c r="G988" s="59"/>
      <c r="H988" s="59"/>
      <c r="I988" s="59"/>
      <c r="J988" s="59"/>
      <c r="K988" s="59"/>
      <c r="L988" s="59"/>
      <c r="M988" s="59"/>
      <c r="N988" s="59"/>
      <c r="O988" s="59"/>
      <c r="P988" s="59"/>
      <c r="Q988" s="59"/>
      <c r="R988" s="59"/>
      <c r="S988" s="59"/>
      <c r="T988" s="59"/>
      <c r="U988" s="59"/>
      <c r="V988" s="59"/>
    </row>
    <row r="989" spans="1:22">
      <c r="A989" s="59"/>
      <c r="B989" s="59"/>
      <c r="C989" s="59"/>
      <c r="D989" s="59"/>
      <c r="E989" s="59"/>
      <c r="F989" s="59"/>
      <c r="G989" s="59"/>
      <c r="H989" s="59"/>
      <c r="I989" s="59"/>
      <c r="J989" s="59"/>
      <c r="K989" s="59"/>
      <c r="L989" s="59"/>
      <c r="M989" s="59"/>
      <c r="N989" s="59"/>
      <c r="O989" s="59"/>
      <c r="P989" s="59"/>
      <c r="Q989" s="59"/>
      <c r="R989" s="59"/>
      <c r="S989" s="59"/>
      <c r="T989" s="59"/>
      <c r="U989" s="59"/>
      <c r="V989" s="59"/>
    </row>
    <row r="990" spans="1:22">
      <c r="A990" s="59"/>
      <c r="B990" s="59"/>
      <c r="C990" s="59"/>
      <c r="D990" s="59"/>
      <c r="E990" s="59"/>
      <c r="F990" s="59"/>
      <c r="G990" s="59"/>
      <c r="H990" s="59"/>
      <c r="I990" s="59"/>
      <c r="J990" s="59"/>
      <c r="K990" s="59"/>
      <c r="L990" s="59"/>
      <c r="M990" s="59"/>
      <c r="N990" s="59"/>
      <c r="O990" s="59"/>
      <c r="P990" s="59"/>
      <c r="Q990" s="59"/>
      <c r="R990" s="59"/>
      <c r="S990" s="59"/>
      <c r="T990" s="59"/>
      <c r="U990" s="59"/>
      <c r="V990" s="59"/>
    </row>
    <row r="991" spans="1:22">
      <c r="A991" s="59"/>
      <c r="B991" s="59"/>
      <c r="C991" s="59"/>
      <c r="D991" s="59"/>
      <c r="E991" s="59"/>
      <c r="F991" s="59"/>
      <c r="G991" s="59"/>
      <c r="H991" s="59"/>
      <c r="I991" s="59"/>
      <c r="J991" s="59"/>
      <c r="K991" s="59"/>
      <c r="L991" s="59"/>
      <c r="M991" s="59"/>
      <c r="N991" s="59"/>
      <c r="O991" s="59"/>
      <c r="P991" s="59"/>
      <c r="Q991" s="59"/>
      <c r="R991" s="59"/>
      <c r="S991" s="59"/>
      <c r="T991" s="59"/>
      <c r="U991" s="59"/>
      <c r="V991" s="59"/>
    </row>
    <row r="992" spans="1:22">
      <c r="A992" s="59"/>
      <c r="B992" s="59"/>
      <c r="C992" s="59"/>
      <c r="D992" s="59"/>
      <c r="E992" s="59"/>
      <c r="F992" s="59"/>
      <c r="G992" s="59"/>
      <c r="H992" s="59"/>
      <c r="I992" s="59"/>
      <c r="J992" s="59"/>
      <c r="K992" s="59"/>
      <c r="L992" s="59"/>
      <c r="M992" s="59"/>
      <c r="N992" s="59"/>
      <c r="O992" s="59"/>
      <c r="P992" s="59"/>
      <c r="Q992" s="59"/>
      <c r="R992" s="59"/>
      <c r="S992" s="59"/>
      <c r="T992" s="59"/>
      <c r="U992" s="59"/>
      <c r="V992" s="59"/>
    </row>
    <row r="993" spans="1:22">
      <c r="A993" s="59"/>
      <c r="B993" s="59"/>
      <c r="C993" s="59"/>
      <c r="D993" s="59"/>
      <c r="E993" s="59"/>
      <c r="F993" s="59"/>
      <c r="G993" s="59"/>
      <c r="H993" s="59"/>
      <c r="I993" s="59"/>
      <c r="J993" s="59"/>
      <c r="K993" s="59"/>
      <c r="L993" s="59"/>
      <c r="M993" s="59"/>
      <c r="N993" s="59"/>
      <c r="O993" s="59"/>
      <c r="P993" s="59"/>
      <c r="Q993" s="59"/>
      <c r="R993" s="59"/>
      <c r="S993" s="59"/>
      <c r="T993" s="59"/>
      <c r="U993" s="59"/>
      <c r="V993" s="59"/>
    </row>
    <row r="994" spans="1:22">
      <c r="A994" s="59"/>
      <c r="B994" s="59"/>
      <c r="C994" s="59"/>
      <c r="D994" s="59"/>
      <c r="E994" s="59"/>
      <c r="F994" s="59"/>
      <c r="G994" s="59"/>
      <c r="H994" s="59"/>
      <c r="I994" s="59"/>
      <c r="J994" s="59"/>
      <c r="K994" s="59"/>
      <c r="L994" s="59"/>
      <c r="M994" s="59"/>
      <c r="N994" s="59"/>
      <c r="O994" s="59"/>
      <c r="P994" s="59"/>
      <c r="Q994" s="59"/>
      <c r="R994" s="59"/>
      <c r="S994" s="59"/>
      <c r="T994" s="59"/>
      <c r="U994" s="59"/>
      <c r="V994" s="59"/>
    </row>
    <row r="995" spans="1:22">
      <c r="A995" s="59"/>
      <c r="B995" s="59"/>
      <c r="C995" s="59"/>
      <c r="D995" s="59"/>
      <c r="E995" s="59"/>
      <c r="F995" s="59"/>
      <c r="G995" s="59"/>
      <c r="H995" s="59"/>
      <c r="I995" s="59"/>
      <c r="J995" s="59"/>
      <c r="K995" s="59"/>
      <c r="L995" s="59"/>
      <c r="M995" s="59"/>
      <c r="N995" s="59"/>
      <c r="O995" s="59"/>
      <c r="P995" s="59"/>
      <c r="Q995" s="59"/>
      <c r="R995" s="59"/>
      <c r="S995" s="59"/>
      <c r="T995" s="59"/>
      <c r="U995" s="59"/>
      <c r="V995" s="59"/>
    </row>
    <row r="996" spans="1:22">
      <c r="A996" s="59"/>
      <c r="B996" s="59"/>
      <c r="C996" s="59"/>
      <c r="D996" s="59"/>
      <c r="E996" s="59"/>
      <c r="F996" s="59"/>
      <c r="G996" s="59"/>
      <c r="H996" s="59"/>
      <c r="I996" s="59"/>
      <c r="J996" s="59"/>
      <c r="K996" s="59"/>
      <c r="L996" s="59"/>
      <c r="M996" s="59"/>
      <c r="N996" s="59"/>
      <c r="O996" s="59"/>
      <c r="P996" s="59"/>
      <c r="Q996" s="59"/>
      <c r="R996" s="59"/>
      <c r="S996" s="59"/>
      <c r="T996" s="59"/>
      <c r="U996" s="59"/>
      <c r="V996" s="59"/>
    </row>
    <row r="997" spans="1:22">
      <c r="A997" s="59"/>
      <c r="B997" s="59"/>
      <c r="C997" s="59"/>
      <c r="D997" s="59"/>
      <c r="E997" s="59"/>
      <c r="F997" s="59"/>
      <c r="G997" s="59"/>
      <c r="H997" s="59"/>
      <c r="I997" s="59"/>
      <c r="J997" s="59"/>
      <c r="K997" s="59"/>
      <c r="L997" s="59"/>
      <c r="M997" s="59"/>
      <c r="N997" s="59"/>
      <c r="O997" s="59"/>
      <c r="P997" s="59"/>
      <c r="Q997" s="59"/>
      <c r="R997" s="59"/>
      <c r="S997" s="59"/>
      <c r="T997" s="59"/>
      <c r="U997" s="59"/>
      <c r="V997" s="59"/>
    </row>
    <row r="998" spans="1:22">
      <c r="A998" s="59"/>
      <c r="B998" s="59"/>
      <c r="C998" s="59"/>
      <c r="D998" s="59"/>
      <c r="E998" s="59"/>
      <c r="F998" s="59"/>
      <c r="G998" s="59"/>
      <c r="H998" s="59"/>
      <c r="I998" s="59"/>
      <c r="J998" s="59"/>
      <c r="K998" s="59"/>
      <c r="L998" s="59"/>
      <c r="M998" s="59"/>
      <c r="N998" s="59"/>
      <c r="O998" s="59"/>
      <c r="P998" s="59"/>
      <c r="Q998" s="59"/>
      <c r="R998" s="59"/>
      <c r="S998" s="59"/>
      <c r="T998" s="59"/>
      <c r="U998" s="59"/>
      <c r="V998" s="59"/>
    </row>
    <row r="999" spans="1:22">
      <c r="A999" s="59"/>
      <c r="B999" s="59"/>
      <c r="C999" s="59"/>
      <c r="D999" s="59"/>
      <c r="E999" s="59"/>
      <c r="F999" s="59"/>
      <c r="G999" s="59"/>
      <c r="H999" s="59"/>
      <c r="I999" s="59"/>
      <c r="J999" s="59"/>
      <c r="K999" s="59"/>
      <c r="L999" s="59"/>
      <c r="M999" s="59"/>
      <c r="N999" s="59"/>
      <c r="O999" s="59"/>
      <c r="P999" s="59"/>
      <c r="Q999" s="59"/>
      <c r="R999" s="59"/>
      <c r="S999" s="59"/>
      <c r="T999" s="59"/>
      <c r="U999" s="59"/>
      <c r="V999" s="59"/>
    </row>
    <row r="1000" spans="1:22">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row>
    <row r="1001" spans="1:22">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row>
    <row r="1002" spans="1:22">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row>
    <row r="1003" spans="1:22">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row>
    <row r="1004" spans="1:22">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row>
    <row r="1005" spans="1:22">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row>
    <row r="1006" spans="1:22">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row>
    <row r="1007" spans="1:22">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row>
    <row r="1008" spans="1:22">
      <c r="A1008" s="59"/>
      <c r="B1008" s="59"/>
      <c r="C1008" s="59"/>
      <c r="D1008" s="59"/>
      <c r="E1008" s="59"/>
      <c r="F1008" s="59"/>
      <c r="G1008" s="59"/>
      <c r="H1008" s="59"/>
      <c r="I1008" s="59"/>
      <c r="J1008" s="59"/>
      <c r="K1008" s="59"/>
      <c r="L1008" s="59"/>
      <c r="M1008" s="59"/>
      <c r="N1008" s="59"/>
      <c r="O1008" s="59"/>
      <c r="P1008" s="59"/>
      <c r="Q1008" s="59"/>
      <c r="R1008" s="59"/>
      <c r="S1008" s="59"/>
      <c r="T1008" s="59"/>
      <c r="U1008" s="59"/>
      <c r="V1008" s="59"/>
    </row>
    <row r="1009" spans="1:22">
      <c r="A1009" s="59"/>
      <c r="B1009" s="59"/>
      <c r="C1009" s="59"/>
      <c r="D1009" s="59"/>
      <c r="E1009" s="59"/>
      <c r="F1009" s="59"/>
      <c r="G1009" s="59"/>
      <c r="H1009" s="59"/>
      <c r="I1009" s="59"/>
      <c r="J1009" s="59"/>
      <c r="K1009" s="59"/>
      <c r="L1009" s="59"/>
      <c r="M1009" s="59"/>
      <c r="N1009" s="59"/>
      <c r="O1009" s="59"/>
      <c r="P1009" s="59"/>
      <c r="Q1009" s="59"/>
      <c r="R1009" s="59"/>
      <c r="S1009" s="59"/>
      <c r="T1009" s="59"/>
      <c r="U1009" s="59"/>
      <c r="V1009" s="59"/>
    </row>
    <row r="1010" spans="1:22">
      <c r="A1010" s="59"/>
      <c r="B1010" s="59"/>
      <c r="C1010" s="59"/>
      <c r="D1010" s="59"/>
      <c r="E1010" s="59"/>
      <c r="F1010" s="59"/>
      <c r="G1010" s="59"/>
      <c r="H1010" s="59"/>
      <c r="I1010" s="59"/>
      <c r="J1010" s="59"/>
      <c r="K1010" s="59"/>
      <c r="L1010" s="59"/>
      <c r="M1010" s="59"/>
      <c r="N1010" s="59"/>
      <c r="O1010" s="59"/>
      <c r="P1010" s="59"/>
      <c r="Q1010" s="59"/>
      <c r="R1010" s="59"/>
      <c r="S1010" s="59"/>
      <c r="T1010" s="59"/>
      <c r="U1010" s="59"/>
      <c r="V1010" s="59"/>
    </row>
    <row r="1011" spans="1:22">
      <c r="A1011" s="59"/>
      <c r="B1011" s="59"/>
      <c r="C1011" s="59"/>
      <c r="D1011" s="59"/>
      <c r="E1011" s="59"/>
      <c r="F1011" s="59"/>
      <c r="G1011" s="59"/>
      <c r="H1011" s="59"/>
      <c r="I1011" s="59"/>
      <c r="J1011" s="59"/>
      <c r="K1011" s="59"/>
      <c r="L1011" s="59"/>
      <c r="M1011" s="59"/>
      <c r="N1011" s="59"/>
      <c r="O1011" s="59"/>
      <c r="P1011" s="59"/>
      <c r="Q1011" s="59"/>
      <c r="R1011" s="59"/>
      <c r="S1011" s="59"/>
      <c r="T1011" s="59"/>
      <c r="U1011" s="59"/>
      <c r="V1011" s="59"/>
    </row>
    <row r="1012" spans="1:22">
      <c r="A1012" s="59"/>
      <c r="B1012" s="59"/>
      <c r="C1012" s="59"/>
      <c r="D1012" s="59"/>
      <c r="E1012" s="59"/>
      <c r="F1012" s="59"/>
      <c r="G1012" s="59"/>
      <c r="H1012" s="59"/>
      <c r="I1012" s="59"/>
      <c r="J1012" s="59"/>
      <c r="K1012" s="59"/>
      <c r="L1012" s="59"/>
      <c r="M1012" s="59"/>
      <c r="N1012" s="59"/>
      <c r="O1012" s="59"/>
      <c r="P1012" s="59"/>
      <c r="Q1012" s="59"/>
      <c r="R1012" s="59"/>
      <c r="S1012" s="59"/>
      <c r="T1012" s="59"/>
      <c r="U1012" s="59"/>
      <c r="V1012" s="59"/>
    </row>
    <row r="1013" spans="1:22">
      <c r="A1013" s="59"/>
      <c r="B1013" s="59"/>
      <c r="C1013" s="59"/>
      <c r="D1013" s="59"/>
      <c r="E1013" s="59"/>
      <c r="F1013" s="59"/>
      <c r="G1013" s="59"/>
      <c r="H1013" s="59"/>
      <c r="I1013" s="59"/>
      <c r="J1013" s="59"/>
      <c r="K1013" s="59"/>
      <c r="L1013" s="59"/>
      <c r="M1013" s="59"/>
      <c r="N1013" s="59"/>
      <c r="O1013" s="59"/>
      <c r="P1013" s="59"/>
      <c r="Q1013" s="59"/>
      <c r="R1013" s="59"/>
      <c r="S1013" s="59"/>
      <c r="T1013" s="59"/>
      <c r="U1013" s="59"/>
      <c r="V1013" s="59"/>
    </row>
    <row r="1014" spans="1:22">
      <c r="A1014" s="59"/>
      <c r="B1014" s="59"/>
      <c r="C1014" s="59"/>
      <c r="D1014" s="59"/>
      <c r="E1014" s="59"/>
      <c r="F1014" s="59"/>
      <c r="G1014" s="59"/>
      <c r="H1014" s="59"/>
      <c r="I1014" s="59"/>
      <c r="J1014" s="59"/>
      <c r="K1014" s="59"/>
      <c r="L1014" s="59"/>
      <c r="M1014" s="59"/>
      <c r="N1014" s="59"/>
      <c r="O1014" s="59"/>
      <c r="P1014" s="59"/>
      <c r="Q1014" s="59"/>
      <c r="R1014" s="59"/>
      <c r="S1014" s="59"/>
      <c r="T1014" s="59"/>
      <c r="U1014" s="59"/>
      <c r="V1014" s="59"/>
    </row>
    <row r="1015" spans="1:22">
      <c r="A1015" s="59"/>
      <c r="B1015" s="59"/>
      <c r="C1015" s="59"/>
      <c r="D1015" s="59"/>
      <c r="E1015" s="59"/>
      <c r="F1015" s="59"/>
      <c r="G1015" s="59"/>
      <c r="H1015" s="59"/>
      <c r="I1015" s="59"/>
      <c r="J1015" s="59"/>
      <c r="K1015" s="59"/>
      <c r="L1015" s="59"/>
      <c r="M1015" s="59"/>
      <c r="N1015" s="59"/>
      <c r="O1015" s="59"/>
      <c r="P1015" s="59"/>
      <c r="Q1015" s="59"/>
      <c r="R1015" s="59"/>
      <c r="S1015" s="59"/>
      <c r="T1015" s="59"/>
      <c r="U1015" s="59"/>
      <c r="V1015" s="59"/>
    </row>
    <row r="1016" spans="1:22">
      <c r="A1016" s="59"/>
      <c r="B1016" s="59"/>
      <c r="C1016" s="59"/>
      <c r="D1016" s="59"/>
      <c r="E1016" s="59"/>
      <c r="F1016" s="59"/>
      <c r="G1016" s="59"/>
      <c r="H1016" s="59"/>
      <c r="I1016" s="59"/>
      <c r="J1016" s="59"/>
      <c r="K1016" s="59"/>
      <c r="L1016" s="59"/>
      <c r="M1016" s="59"/>
      <c r="N1016" s="59"/>
      <c r="O1016" s="59"/>
      <c r="P1016" s="59"/>
      <c r="Q1016" s="59"/>
      <c r="R1016" s="59"/>
      <c r="S1016" s="59"/>
      <c r="T1016" s="59"/>
      <c r="U1016" s="59"/>
      <c r="V1016" s="59"/>
    </row>
    <row r="1017" spans="1:22">
      <c r="A1017" s="59"/>
      <c r="B1017" s="59"/>
      <c r="C1017" s="59"/>
      <c r="D1017" s="59"/>
      <c r="E1017" s="59"/>
      <c r="F1017" s="59"/>
      <c r="G1017" s="59"/>
      <c r="H1017" s="59"/>
      <c r="I1017" s="59"/>
      <c r="J1017" s="59"/>
      <c r="K1017" s="59"/>
      <c r="L1017" s="59"/>
      <c r="M1017" s="59"/>
      <c r="N1017" s="59"/>
      <c r="O1017" s="59"/>
      <c r="P1017" s="59"/>
      <c r="Q1017" s="59"/>
      <c r="R1017" s="59"/>
      <c r="S1017" s="59"/>
      <c r="T1017" s="59"/>
      <c r="U1017" s="59"/>
      <c r="V1017" s="59"/>
    </row>
    <row r="1018" spans="1:22">
      <c r="A1018" s="59"/>
      <c r="B1018" s="59"/>
      <c r="C1018" s="59"/>
      <c r="D1018" s="59"/>
      <c r="E1018" s="59"/>
      <c r="F1018" s="59"/>
      <c r="G1018" s="59"/>
      <c r="H1018" s="59"/>
      <c r="I1018" s="59"/>
      <c r="J1018" s="59"/>
      <c r="K1018" s="59"/>
      <c r="L1018" s="59"/>
      <c r="M1018" s="59"/>
      <c r="N1018" s="59"/>
      <c r="O1018" s="59"/>
      <c r="P1018" s="59"/>
      <c r="Q1018" s="59"/>
      <c r="R1018" s="59"/>
      <c r="S1018" s="59"/>
      <c r="T1018" s="59"/>
      <c r="U1018" s="59"/>
      <c r="V1018" s="59"/>
    </row>
    <row r="1019" spans="1:22">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row>
    <row r="1020" spans="1:22">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row>
    <row r="1021" spans="1:22">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row>
    <row r="1022" spans="1:22">
      <c r="A1022" s="59"/>
      <c r="B1022" s="59"/>
      <c r="C1022" s="59"/>
      <c r="D1022" s="59"/>
      <c r="E1022" s="59"/>
      <c r="F1022" s="59"/>
      <c r="G1022" s="59"/>
      <c r="H1022" s="59"/>
      <c r="I1022" s="59"/>
      <c r="J1022" s="59"/>
      <c r="K1022" s="59"/>
      <c r="L1022" s="59"/>
      <c r="M1022" s="59"/>
      <c r="N1022" s="59"/>
      <c r="O1022" s="59"/>
      <c r="P1022" s="59"/>
      <c r="Q1022" s="59"/>
      <c r="R1022" s="59"/>
      <c r="S1022" s="59"/>
      <c r="T1022" s="59"/>
      <c r="U1022" s="59"/>
      <c r="V1022" s="59"/>
    </row>
    <row r="1023" spans="1:22">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row>
    <row r="1024" spans="1:22">
      <c r="A1024" s="59"/>
      <c r="B1024" s="59"/>
      <c r="C1024" s="59"/>
      <c r="D1024" s="59"/>
      <c r="E1024" s="59"/>
      <c r="F1024" s="59"/>
      <c r="G1024" s="59"/>
      <c r="H1024" s="59"/>
      <c r="I1024" s="59"/>
      <c r="J1024" s="59"/>
      <c r="K1024" s="59"/>
      <c r="L1024" s="59"/>
      <c r="M1024" s="59"/>
      <c r="N1024" s="59"/>
      <c r="O1024" s="59"/>
      <c r="P1024" s="59"/>
      <c r="Q1024" s="59"/>
      <c r="R1024" s="59"/>
      <c r="S1024" s="59"/>
      <c r="T1024" s="59"/>
      <c r="U1024" s="59"/>
      <c r="V1024" s="59"/>
    </row>
    <row r="1025" spans="1:22">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row>
    <row r="1026" spans="1:22">
      <c r="A1026" s="59"/>
      <c r="B1026" s="59"/>
      <c r="C1026" s="59"/>
      <c r="D1026" s="59"/>
      <c r="E1026" s="59"/>
      <c r="F1026" s="59"/>
      <c r="G1026" s="59"/>
      <c r="H1026" s="59"/>
      <c r="I1026" s="59"/>
      <c r="J1026" s="59"/>
      <c r="K1026" s="59"/>
      <c r="L1026" s="59"/>
      <c r="M1026" s="59"/>
      <c r="N1026" s="59"/>
      <c r="O1026" s="59"/>
      <c r="P1026" s="59"/>
      <c r="Q1026" s="59"/>
      <c r="R1026" s="59"/>
      <c r="S1026" s="59"/>
      <c r="T1026" s="59"/>
      <c r="U1026" s="59"/>
      <c r="V1026" s="59"/>
    </row>
    <row r="1027" spans="1:22">
      <c r="A1027" s="59"/>
      <c r="B1027" s="59"/>
      <c r="C1027" s="59"/>
      <c r="D1027" s="59"/>
      <c r="E1027" s="59"/>
      <c r="F1027" s="59"/>
      <c r="G1027" s="59"/>
      <c r="H1027" s="59"/>
      <c r="I1027" s="59"/>
      <c r="J1027" s="59"/>
      <c r="K1027" s="59"/>
      <c r="L1027" s="59"/>
      <c r="M1027" s="59"/>
      <c r="N1027" s="59"/>
      <c r="O1027" s="59"/>
      <c r="P1027" s="59"/>
      <c r="Q1027" s="59"/>
      <c r="R1027" s="59"/>
      <c r="S1027" s="59"/>
      <c r="T1027" s="59"/>
      <c r="U1027" s="59"/>
      <c r="V1027" s="59"/>
    </row>
    <row r="1028" spans="1:22">
      <c r="A1028" s="59"/>
      <c r="B1028" s="59"/>
      <c r="C1028" s="59"/>
      <c r="D1028" s="59"/>
      <c r="E1028" s="59"/>
      <c r="F1028" s="59"/>
      <c r="G1028" s="59"/>
      <c r="H1028" s="59"/>
      <c r="I1028" s="59"/>
      <c r="J1028" s="59"/>
      <c r="K1028" s="59"/>
      <c r="L1028" s="59"/>
      <c r="M1028" s="59"/>
      <c r="N1028" s="59"/>
      <c r="O1028" s="59"/>
      <c r="P1028" s="59"/>
      <c r="Q1028" s="59"/>
      <c r="R1028" s="59"/>
      <c r="S1028" s="59"/>
      <c r="T1028" s="59"/>
      <c r="U1028" s="59"/>
      <c r="V1028" s="59"/>
    </row>
    <row r="1029" spans="1:22">
      <c r="A1029" s="59"/>
      <c r="B1029" s="59"/>
      <c r="C1029" s="59"/>
      <c r="D1029" s="59"/>
      <c r="E1029" s="59"/>
      <c r="F1029" s="59"/>
      <c r="G1029" s="59"/>
      <c r="H1029" s="59"/>
      <c r="I1029" s="59"/>
      <c r="J1029" s="59"/>
      <c r="K1029" s="59"/>
      <c r="L1029" s="59"/>
      <c r="M1029" s="59"/>
      <c r="N1029" s="59"/>
      <c r="O1029" s="59"/>
      <c r="P1029" s="59"/>
      <c r="Q1029" s="59"/>
      <c r="R1029" s="59"/>
      <c r="S1029" s="59"/>
      <c r="T1029" s="59"/>
      <c r="U1029" s="59"/>
      <c r="V1029" s="59"/>
    </row>
    <row r="1030" spans="1:22">
      <c r="A1030" s="59"/>
      <c r="B1030" s="59"/>
      <c r="C1030" s="59"/>
      <c r="D1030" s="59"/>
      <c r="E1030" s="59"/>
      <c r="F1030" s="59"/>
      <c r="G1030" s="59"/>
      <c r="H1030" s="59"/>
      <c r="I1030" s="59"/>
      <c r="J1030" s="59"/>
      <c r="K1030" s="59"/>
      <c r="L1030" s="59"/>
      <c r="M1030" s="59"/>
      <c r="N1030" s="59"/>
      <c r="O1030" s="59"/>
      <c r="P1030" s="59"/>
      <c r="Q1030" s="59"/>
      <c r="R1030" s="59"/>
      <c r="S1030" s="59"/>
      <c r="T1030" s="59"/>
      <c r="U1030" s="59"/>
      <c r="V1030" s="59"/>
    </row>
    <row r="1031" spans="1:22">
      <c r="A1031" s="59"/>
      <c r="B1031" s="59"/>
      <c r="C1031" s="59"/>
      <c r="D1031" s="59"/>
      <c r="E1031" s="59"/>
      <c r="F1031" s="59"/>
      <c r="G1031" s="59"/>
      <c r="H1031" s="59"/>
      <c r="I1031" s="59"/>
      <c r="J1031" s="59"/>
      <c r="K1031" s="59"/>
      <c r="L1031" s="59"/>
      <c r="M1031" s="59"/>
      <c r="N1031" s="59"/>
      <c r="O1031" s="59"/>
      <c r="P1031" s="59"/>
      <c r="Q1031" s="59"/>
      <c r="R1031" s="59"/>
      <c r="S1031" s="59"/>
      <c r="T1031" s="59"/>
      <c r="U1031" s="59"/>
      <c r="V1031" s="59"/>
    </row>
    <row r="1032" spans="1:22">
      <c r="A1032" s="59"/>
      <c r="B1032" s="59"/>
      <c r="C1032" s="59"/>
      <c r="D1032" s="59"/>
      <c r="E1032" s="59"/>
      <c r="F1032" s="59"/>
      <c r="G1032" s="59"/>
      <c r="H1032" s="59"/>
      <c r="I1032" s="59"/>
      <c r="J1032" s="59"/>
      <c r="K1032" s="59"/>
      <c r="L1032" s="59"/>
      <c r="M1032" s="59"/>
      <c r="N1032" s="59"/>
      <c r="O1032" s="59"/>
      <c r="P1032" s="59"/>
      <c r="Q1032" s="59"/>
      <c r="R1032" s="59"/>
      <c r="S1032" s="59"/>
      <c r="T1032" s="59"/>
      <c r="U1032" s="59"/>
      <c r="V1032" s="59"/>
    </row>
    <row r="1033" spans="1:22">
      <c r="A1033" s="59"/>
      <c r="B1033" s="59"/>
      <c r="C1033" s="59"/>
      <c r="D1033" s="59"/>
      <c r="E1033" s="59"/>
      <c r="F1033" s="59"/>
      <c r="G1033" s="59"/>
      <c r="H1033" s="59"/>
      <c r="I1033" s="59"/>
      <c r="J1033" s="59"/>
      <c r="K1033" s="59"/>
      <c r="L1033" s="59"/>
      <c r="M1033" s="59"/>
      <c r="N1033" s="59"/>
      <c r="O1033" s="59"/>
      <c r="P1033" s="59"/>
      <c r="Q1033" s="59"/>
      <c r="R1033" s="59"/>
      <c r="S1033" s="59"/>
      <c r="T1033" s="59"/>
      <c r="U1033" s="59"/>
      <c r="V1033" s="59"/>
    </row>
    <row r="1034" spans="1:22">
      <c r="A1034" s="59"/>
      <c r="B1034" s="59"/>
      <c r="C1034" s="59"/>
      <c r="D1034" s="59"/>
      <c r="E1034" s="59"/>
      <c r="F1034" s="59"/>
      <c r="G1034" s="59"/>
      <c r="H1034" s="59"/>
      <c r="I1034" s="59"/>
      <c r="J1034" s="59"/>
      <c r="K1034" s="59"/>
      <c r="L1034" s="59"/>
      <c r="M1034" s="59"/>
      <c r="N1034" s="59"/>
      <c r="O1034" s="59"/>
      <c r="P1034" s="59"/>
      <c r="Q1034" s="59"/>
      <c r="R1034" s="59"/>
      <c r="S1034" s="59"/>
      <c r="T1034" s="59"/>
      <c r="U1034" s="59"/>
      <c r="V1034" s="59"/>
    </row>
    <row r="1035" spans="1:22">
      <c r="A1035" s="59"/>
      <c r="B1035" s="59"/>
      <c r="C1035" s="59"/>
      <c r="D1035" s="59"/>
      <c r="E1035" s="59"/>
      <c r="F1035" s="59"/>
      <c r="G1035" s="59"/>
      <c r="H1035" s="59"/>
      <c r="I1035" s="59"/>
      <c r="J1035" s="59"/>
      <c r="K1035" s="59"/>
      <c r="L1035" s="59"/>
      <c r="M1035" s="59"/>
      <c r="N1035" s="59"/>
      <c r="O1035" s="59"/>
      <c r="P1035" s="59"/>
      <c r="Q1035" s="59"/>
      <c r="R1035" s="59"/>
      <c r="S1035" s="59"/>
      <c r="T1035" s="59"/>
      <c r="U1035" s="59"/>
      <c r="V1035" s="59"/>
    </row>
    <row r="1036" spans="1:22">
      <c r="A1036" s="59"/>
      <c r="B1036" s="59"/>
      <c r="C1036" s="59"/>
      <c r="D1036" s="59"/>
      <c r="E1036" s="59"/>
      <c r="F1036" s="59"/>
      <c r="G1036" s="59"/>
      <c r="H1036" s="59"/>
      <c r="I1036" s="59"/>
      <c r="J1036" s="59"/>
      <c r="K1036" s="59"/>
      <c r="L1036" s="59"/>
      <c r="M1036" s="59"/>
      <c r="N1036" s="59"/>
      <c r="O1036" s="59"/>
      <c r="P1036" s="59"/>
      <c r="Q1036" s="59"/>
      <c r="R1036" s="59"/>
      <c r="S1036" s="59"/>
      <c r="T1036" s="59"/>
      <c r="U1036" s="59"/>
      <c r="V1036" s="59"/>
    </row>
    <row r="1037" spans="1:22">
      <c r="A1037" s="59"/>
      <c r="B1037" s="59"/>
      <c r="C1037" s="59"/>
      <c r="D1037" s="59"/>
      <c r="E1037" s="59"/>
      <c r="F1037" s="59"/>
      <c r="G1037" s="59"/>
      <c r="H1037" s="59"/>
      <c r="I1037" s="59"/>
      <c r="J1037" s="59"/>
      <c r="K1037" s="59"/>
      <c r="L1037" s="59"/>
      <c r="M1037" s="59"/>
      <c r="N1037" s="59"/>
      <c r="O1037" s="59"/>
      <c r="P1037" s="59"/>
      <c r="Q1037" s="59"/>
      <c r="R1037" s="59"/>
      <c r="S1037" s="59"/>
      <c r="T1037" s="59"/>
      <c r="U1037" s="59"/>
      <c r="V1037" s="59"/>
    </row>
  </sheetData>
  <sheetProtection algorithmName="SHA-512" hashValue="yEbonGcAvRu2S//6Wv3UHaRVNITIqyPCqHcoflmkEUFULR57OLNwZQLqI/JN8KXZp4xM6fWUE6mKO/Yz+ozeSg==" saltValue="cuadIZsU8CCyTWApBtohJw==" spinCount="100000" sheet="1" objects="1" scenarios="1"/>
  <mergeCells count="28">
    <mergeCell ref="A61:A81"/>
    <mergeCell ref="B71:B81"/>
    <mergeCell ref="B87:D87"/>
    <mergeCell ref="B88:D88"/>
    <mergeCell ref="B89:D89"/>
    <mergeCell ref="B23:B26"/>
    <mergeCell ref="B27:B33"/>
    <mergeCell ref="B42:B45"/>
    <mergeCell ref="B46:B52"/>
    <mergeCell ref="B53:B58"/>
    <mergeCell ref="B61:B64"/>
    <mergeCell ref="B65:B70"/>
    <mergeCell ref="B82:C82"/>
    <mergeCell ref="B83:D83"/>
    <mergeCell ref="B86:C86"/>
    <mergeCell ref="B34:B39"/>
    <mergeCell ref="B40:C40"/>
    <mergeCell ref="B59:C59"/>
    <mergeCell ref="B60:D60"/>
    <mergeCell ref="A2:A22"/>
    <mergeCell ref="B2:B7"/>
    <mergeCell ref="B8:B15"/>
    <mergeCell ref="B16:B20"/>
    <mergeCell ref="B21:C21"/>
    <mergeCell ref="B22:D22"/>
    <mergeCell ref="A23:A41"/>
    <mergeCell ref="B41:D41"/>
    <mergeCell ref="A42:A60"/>
  </mergeCells>
  <hyperlinks>
    <hyperlink ref="B84" r:id="rId1" display="Mean Climate Influence Map Score: https://automotive.influencemap.org/"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B26B"/>
    <outlinePr summaryBelow="0" summaryRight="0"/>
  </sheetPr>
  <dimension ref="A1:V1038"/>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14.5" defaultRowHeight="15" customHeight="1"/>
  <cols>
    <col min="3" max="3" width="61.33203125" customWidth="1"/>
    <col min="5" max="5" width="6.6640625" customWidth="1"/>
    <col min="6" max="6" width="7.83203125" customWidth="1"/>
    <col min="7" max="7" width="9" customWidth="1"/>
    <col min="8" max="8" width="8.1640625" customWidth="1"/>
    <col min="9" max="9" width="7" customWidth="1"/>
    <col min="10" max="10" width="8.6640625" customWidth="1"/>
    <col min="11" max="11" width="8.1640625" customWidth="1"/>
    <col min="12" max="12" width="9.5" customWidth="1"/>
    <col min="13" max="13" width="9.83203125" customWidth="1"/>
    <col min="14" max="14" width="10.5" customWidth="1"/>
    <col min="15" max="15" width="11.33203125" customWidth="1"/>
    <col min="16" max="16" width="9.5" customWidth="1"/>
    <col min="17" max="17" width="10.33203125" customWidth="1"/>
    <col min="18" max="18" width="10.83203125" customWidth="1"/>
    <col min="19" max="20" width="9.1640625" customWidth="1"/>
    <col min="21" max="21" width="13.1640625" customWidth="1"/>
    <col min="22" max="22" width="11" customWidth="1"/>
  </cols>
  <sheetData>
    <row r="1" spans="1:22" ht="48">
      <c r="A1" s="44" t="str">
        <f>'6. Auto Review | Respect for Hu'!A1</f>
        <v>Theme</v>
      </c>
      <c r="B1" s="44" t="str">
        <f>'6. Auto Review | Respect for Hu'!B1</f>
        <v>Indicator Category</v>
      </c>
      <c r="C1" s="44" t="str">
        <f>'6. Auto Review | Respect for Hu'!C1</f>
        <v>Indicators</v>
      </c>
      <c r="D1" s="45" t="str">
        <f>'6. Auto Review | Respect for Hu'!E1</f>
        <v>Total Number of Points Allocated to Each Indicator</v>
      </c>
      <c r="E1" s="44" t="str">
        <f>'6. Auto Review | Respect for Hu'!H1</f>
        <v>BMW</v>
      </c>
      <c r="F1" s="44" t="str">
        <f>'6. Auto Review | Respect for Hu'!J1</f>
        <v>BYD</v>
      </c>
      <c r="G1" s="44" t="str">
        <f>'6. Auto Review | Respect for Hu'!L1</f>
        <v>Chery</v>
      </c>
      <c r="H1" s="44" t="str">
        <f>'6. Auto Review | Respect for Hu'!N1</f>
        <v>Ford</v>
      </c>
      <c r="I1" s="44" t="str">
        <f>'6. Auto Review | Respect for Hu'!P1</f>
        <v>GAC</v>
      </c>
      <c r="J1" s="44" t="str">
        <f>'6. Auto Review | Respect for Hu'!R1</f>
        <v>Geely</v>
      </c>
      <c r="K1" s="44" t="str">
        <f>'6. Auto Review | Respect for Hu'!T1</f>
        <v>GM</v>
      </c>
      <c r="L1" s="44" t="str">
        <f>'6. Auto Review | Respect for Hu'!V1</f>
        <v>Hyundai</v>
      </c>
      <c r="M1" s="44" t="str">
        <f>'6. Auto Review | Respect for Hu'!X1</f>
        <v>Kia</v>
      </c>
      <c r="N1" s="44" t="str">
        <f>'6. Auto Review | Respect for Hu'!Z1</f>
        <v>Mercedes</v>
      </c>
      <c r="O1" s="44" t="str">
        <f>'6. Auto Review | Respect for Hu'!AB1</f>
        <v>Mitsubishi</v>
      </c>
      <c r="P1" s="44" t="str">
        <f>'6. Auto Review | Respect for Hu'!AD1</f>
        <v>Nissan</v>
      </c>
      <c r="Q1" s="44" t="str">
        <f>'6. Auto Review | Respect for Hu'!AF1</f>
        <v>Renault</v>
      </c>
      <c r="R1" s="44" t="str">
        <f>'6. Auto Review | Respect for Hu'!AH1</f>
        <v>Stellantis</v>
      </c>
      <c r="S1" s="44" t="str">
        <f>'6. Auto Review | Respect for Hu'!AJ1</f>
        <v>Tesla</v>
      </c>
      <c r="T1" s="44" t="str">
        <f>'6. Auto Review | Respect for Hu'!AL1</f>
        <v>Toyota</v>
      </c>
      <c r="U1" s="44" t="str">
        <f>'6. Auto Review | Respect for Hu'!AN1</f>
        <v>Volkswagen</v>
      </c>
      <c r="V1" s="44" t="str">
        <f>'6. Auto Review | Respect for Hu'!AP1</f>
        <v>Volvo</v>
      </c>
    </row>
    <row r="2" spans="1:22" ht="16">
      <c r="A2" s="218" t="str">
        <f>'6. Auto Review | Respect for Hu'!A2</f>
        <v>Responsible Sourcing: General HR indicators</v>
      </c>
      <c r="B2" s="210" t="str">
        <f>'6. Auto Review | Respect for Hu'!B2</f>
        <v>Commit</v>
      </c>
      <c r="C2" s="46" t="str">
        <f>'6. Auto Review | Respect for Hu'!C2</f>
        <v>The company has a public commitment to human rights.</v>
      </c>
      <c r="D2" s="46">
        <f>'6. Auto Review | Respect for Hu'!E2</f>
        <v>1</v>
      </c>
      <c r="E2" s="46">
        <f>'6. Auto Review | Respect for Hu'!H2</f>
        <v>1</v>
      </c>
      <c r="F2" s="46">
        <f>'6. Auto Review | Respect for Hu'!J2</f>
        <v>0</v>
      </c>
      <c r="G2" s="46">
        <f>'6. Auto Review | Respect for Hu'!L2</f>
        <v>0</v>
      </c>
      <c r="H2" s="46">
        <f>'6. Auto Review | Respect for Hu'!N2</f>
        <v>1</v>
      </c>
      <c r="I2" s="46">
        <f>'6. Auto Review | Respect for Hu'!P2</f>
        <v>0</v>
      </c>
      <c r="J2" s="46">
        <f>'6. Auto Review | Respect for Hu'!R2</f>
        <v>0</v>
      </c>
      <c r="K2" s="46">
        <f>'6. Auto Review | Respect for Hu'!T2</f>
        <v>1</v>
      </c>
      <c r="L2" s="46">
        <f>'6. Auto Review | Respect for Hu'!V2</f>
        <v>1</v>
      </c>
      <c r="M2" s="46">
        <f>'6. Auto Review | Respect for Hu'!X2</f>
        <v>1</v>
      </c>
      <c r="N2" s="46">
        <f>'6. Auto Review | Respect for Hu'!Z2</f>
        <v>1</v>
      </c>
      <c r="O2" s="46">
        <f>'6. Auto Review | Respect for Hu'!AB2</f>
        <v>1</v>
      </c>
      <c r="P2" s="46">
        <f>'6. Auto Review | Respect for Hu'!AD2</f>
        <v>1</v>
      </c>
      <c r="Q2" s="46">
        <f>'6. Auto Review | Respect for Hu'!AF2</f>
        <v>0</v>
      </c>
      <c r="R2" s="46">
        <f>'6. Auto Review | Respect for Hu'!AH2</f>
        <v>1</v>
      </c>
      <c r="S2" s="46">
        <f>'6. Auto Review | Respect for Hu'!AJ2</f>
        <v>1</v>
      </c>
      <c r="T2" s="46">
        <f>'6. Auto Review | Respect for Hu'!AL2</f>
        <v>1</v>
      </c>
      <c r="U2" s="46">
        <f>'6. Auto Review | Respect for Hu'!AN2</f>
        <v>1</v>
      </c>
      <c r="V2" s="46">
        <f>'6. Auto Review | Respect for Hu'!AP2</f>
        <v>1</v>
      </c>
    </row>
    <row r="3" spans="1:22" ht="32">
      <c r="A3" s="211"/>
      <c r="B3" s="211"/>
      <c r="C3" s="46" t="str">
        <f>'6. Auto Review | Respect for Hu'!C3</f>
        <v>The company extends their human rights commitments to their Tier 1 suppliers and beyond.</v>
      </c>
      <c r="D3" s="46">
        <f>'6. Auto Review | Respect for Hu'!E3</f>
        <v>2</v>
      </c>
      <c r="E3" s="46">
        <f>'6. Auto Review | Respect for Hu'!H3</f>
        <v>2</v>
      </c>
      <c r="F3" s="46">
        <f>'6. Auto Review | Respect for Hu'!J3</f>
        <v>0</v>
      </c>
      <c r="G3" s="46">
        <f>'6. Auto Review | Respect for Hu'!L3</f>
        <v>0</v>
      </c>
      <c r="H3" s="46">
        <f>'6. Auto Review | Respect for Hu'!N3</f>
        <v>1.5</v>
      </c>
      <c r="I3" s="46">
        <f>'6. Auto Review | Respect for Hu'!P3</f>
        <v>0</v>
      </c>
      <c r="J3" s="46">
        <f>'6. Auto Review | Respect for Hu'!R3</f>
        <v>0</v>
      </c>
      <c r="K3" s="46">
        <f>'6. Auto Review | Respect for Hu'!T3</f>
        <v>1.5</v>
      </c>
      <c r="L3" s="46">
        <f>'6. Auto Review | Respect for Hu'!V3</f>
        <v>1.5</v>
      </c>
      <c r="M3" s="46">
        <f>'6. Auto Review | Respect for Hu'!X3</f>
        <v>1.5</v>
      </c>
      <c r="N3" s="46">
        <f>'6. Auto Review | Respect for Hu'!Z3</f>
        <v>2</v>
      </c>
      <c r="O3" s="46">
        <f>'6. Auto Review | Respect for Hu'!AB3</f>
        <v>1.5</v>
      </c>
      <c r="P3" s="46">
        <f>'6. Auto Review | Respect for Hu'!AD3</f>
        <v>1.5</v>
      </c>
      <c r="Q3" s="46">
        <f>'6. Auto Review | Respect for Hu'!AF3</f>
        <v>1.5</v>
      </c>
      <c r="R3" s="63">
        <f>'6. Auto Review | Respect for Hu'!AH3</f>
        <v>1.5</v>
      </c>
      <c r="S3" s="46">
        <f>'6. Auto Review | Respect for Hu'!AJ3</f>
        <v>1.5</v>
      </c>
      <c r="T3" s="46">
        <f>'6. Auto Review | Respect for Hu'!AL3</f>
        <v>1</v>
      </c>
      <c r="U3" s="46">
        <f>'6. Auto Review | Respect for Hu'!AN3</f>
        <v>1.5</v>
      </c>
      <c r="V3" s="46">
        <f>'6. Auto Review | Respect for Hu'!AP3</f>
        <v>2</v>
      </c>
    </row>
    <row r="4" spans="1:22" ht="16" hidden="1">
      <c r="A4" s="211"/>
      <c r="B4" s="211"/>
      <c r="C4" s="47" t="s">
        <v>74</v>
      </c>
      <c r="D4" s="45">
        <f t="shared" ref="D4:V4" si="0">SUM(D2:D3)</f>
        <v>3</v>
      </c>
      <c r="E4" s="45">
        <f t="shared" si="0"/>
        <v>3</v>
      </c>
      <c r="F4" s="45">
        <f t="shared" si="0"/>
        <v>0</v>
      </c>
      <c r="G4" s="45">
        <f t="shared" si="0"/>
        <v>0</v>
      </c>
      <c r="H4" s="45">
        <f t="shared" si="0"/>
        <v>2.5</v>
      </c>
      <c r="I4" s="45">
        <f t="shared" si="0"/>
        <v>0</v>
      </c>
      <c r="J4" s="45">
        <f t="shared" si="0"/>
        <v>0</v>
      </c>
      <c r="K4" s="45">
        <f t="shared" si="0"/>
        <v>2.5</v>
      </c>
      <c r="L4" s="45">
        <f t="shared" si="0"/>
        <v>2.5</v>
      </c>
      <c r="M4" s="45">
        <f t="shared" si="0"/>
        <v>2.5</v>
      </c>
      <c r="N4" s="45">
        <f t="shared" si="0"/>
        <v>3</v>
      </c>
      <c r="O4" s="45">
        <f t="shared" si="0"/>
        <v>2.5</v>
      </c>
      <c r="P4" s="45">
        <f t="shared" si="0"/>
        <v>2.5</v>
      </c>
      <c r="Q4" s="45">
        <f t="shared" si="0"/>
        <v>1.5</v>
      </c>
      <c r="R4" s="45">
        <f t="shared" si="0"/>
        <v>2.5</v>
      </c>
      <c r="S4" s="45">
        <f t="shared" si="0"/>
        <v>2.5</v>
      </c>
      <c r="T4" s="45">
        <f t="shared" si="0"/>
        <v>2</v>
      </c>
      <c r="U4" s="45">
        <f t="shared" si="0"/>
        <v>2.5</v>
      </c>
      <c r="V4" s="45">
        <f t="shared" si="0"/>
        <v>3</v>
      </c>
    </row>
    <row r="5" spans="1:22" ht="16" hidden="1">
      <c r="A5" s="211"/>
      <c r="B5" s="211"/>
      <c r="C5" s="49" t="s">
        <v>75</v>
      </c>
      <c r="D5" s="54">
        <f>'7. Weightings'!$C$8</f>
        <v>1</v>
      </c>
      <c r="E5" s="45">
        <f t="shared" ref="E5:V5" si="1">(E4/$D$4)*$D$5</f>
        <v>1</v>
      </c>
      <c r="F5" s="64">
        <f t="shared" si="1"/>
        <v>0</v>
      </c>
      <c r="G5" s="64">
        <f t="shared" si="1"/>
        <v>0</v>
      </c>
      <c r="H5" s="64">
        <f t="shared" si="1"/>
        <v>0.83333333333333337</v>
      </c>
      <c r="I5" s="64">
        <f t="shared" si="1"/>
        <v>0</v>
      </c>
      <c r="J5" s="64">
        <f t="shared" si="1"/>
        <v>0</v>
      </c>
      <c r="K5" s="64">
        <f t="shared" si="1"/>
        <v>0.83333333333333337</v>
      </c>
      <c r="L5" s="64">
        <f t="shared" si="1"/>
        <v>0.83333333333333337</v>
      </c>
      <c r="M5" s="64">
        <f t="shared" si="1"/>
        <v>0.83333333333333337</v>
      </c>
      <c r="N5" s="64">
        <f t="shared" si="1"/>
        <v>1</v>
      </c>
      <c r="O5" s="64">
        <f t="shared" si="1"/>
        <v>0.83333333333333337</v>
      </c>
      <c r="P5" s="64">
        <f t="shared" si="1"/>
        <v>0.83333333333333337</v>
      </c>
      <c r="Q5" s="64">
        <f t="shared" si="1"/>
        <v>0.5</v>
      </c>
      <c r="R5" s="64">
        <f t="shared" si="1"/>
        <v>0.83333333333333337</v>
      </c>
      <c r="S5" s="64">
        <f t="shared" si="1"/>
        <v>0.83333333333333337</v>
      </c>
      <c r="T5" s="64">
        <f t="shared" si="1"/>
        <v>0.66666666666666663</v>
      </c>
      <c r="U5" s="64">
        <f t="shared" si="1"/>
        <v>0.83333333333333337</v>
      </c>
      <c r="V5" s="64">
        <f t="shared" si="1"/>
        <v>1</v>
      </c>
    </row>
    <row r="6" spans="1:22" ht="16">
      <c r="A6" s="211"/>
      <c r="B6" s="212"/>
      <c r="C6" s="52" t="s">
        <v>76</v>
      </c>
      <c r="D6" s="65"/>
      <c r="E6" s="55">
        <f t="shared" ref="E6:V6" si="2">E5/$D$5</f>
        <v>1</v>
      </c>
      <c r="F6" s="55">
        <f t="shared" si="2"/>
        <v>0</v>
      </c>
      <c r="G6" s="55">
        <f t="shared" si="2"/>
        <v>0</v>
      </c>
      <c r="H6" s="55">
        <f t="shared" si="2"/>
        <v>0.83333333333333337</v>
      </c>
      <c r="I6" s="55">
        <f t="shared" si="2"/>
        <v>0</v>
      </c>
      <c r="J6" s="55">
        <f t="shared" si="2"/>
        <v>0</v>
      </c>
      <c r="K6" s="55">
        <f t="shared" si="2"/>
        <v>0.83333333333333337</v>
      </c>
      <c r="L6" s="55">
        <f t="shared" si="2"/>
        <v>0.83333333333333337</v>
      </c>
      <c r="M6" s="55">
        <f t="shared" si="2"/>
        <v>0.83333333333333337</v>
      </c>
      <c r="N6" s="55">
        <f t="shared" si="2"/>
        <v>1</v>
      </c>
      <c r="O6" s="55">
        <f t="shared" si="2"/>
        <v>0.83333333333333337</v>
      </c>
      <c r="P6" s="55">
        <f t="shared" si="2"/>
        <v>0.83333333333333337</v>
      </c>
      <c r="Q6" s="55">
        <f t="shared" si="2"/>
        <v>0.5</v>
      </c>
      <c r="R6" s="55">
        <f t="shared" si="2"/>
        <v>0.83333333333333337</v>
      </c>
      <c r="S6" s="55">
        <f t="shared" si="2"/>
        <v>0.83333333333333337</v>
      </c>
      <c r="T6" s="55">
        <f t="shared" si="2"/>
        <v>0.66666666666666663</v>
      </c>
      <c r="U6" s="55">
        <f t="shared" si="2"/>
        <v>0.83333333333333337</v>
      </c>
      <c r="V6" s="55">
        <f t="shared" si="2"/>
        <v>1</v>
      </c>
    </row>
    <row r="7" spans="1:22" ht="32">
      <c r="A7" s="211"/>
      <c r="B7" s="210" t="str">
        <f>'6. Auto Review | Respect for Hu'!B4</f>
        <v>Identify</v>
      </c>
      <c r="C7" s="46" t="str">
        <f>'6. Auto Review | Respect for Hu'!C4</f>
        <v xml:space="preserve">The company has a process in place to assess salient human rights risks in their supply chain. </v>
      </c>
      <c r="D7" s="46">
        <f>'6. Auto Review | Respect for Hu'!E4</f>
        <v>1</v>
      </c>
      <c r="E7" s="46">
        <f>'6. Auto Review | Respect for Hu'!H4</f>
        <v>0.5</v>
      </c>
      <c r="F7" s="46">
        <f>'6. Auto Review | Respect for Hu'!J4</f>
        <v>0</v>
      </c>
      <c r="G7" s="46">
        <f>'6. Auto Review | Respect for Hu'!L4</f>
        <v>0</v>
      </c>
      <c r="H7" s="46">
        <f>'6. Auto Review | Respect for Hu'!N4</f>
        <v>1</v>
      </c>
      <c r="I7" s="46">
        <f>'6. Auto Review | Respect for Hu'!P4</f>
        <v>0</v>
      </c>
      <c r="J7" s="46">
        <f>'6. Auto Review | Respect for Hu'!R4</f>
        <v>0</v>
      </c>
      <c r="K7" s="46">
        <f>'6. Auto Review | Respect for Hu'!T4</f>
        <v>0.5</v>
      </c>
      <c r="L7" s="46">
        <f>'6. Auto Review | Respect for Hu'!V4</f>
        <v>0.25</v>
      </c>
      <c r="M7" s="46">
        <f>'6. Auto Review | Respect for Hu'!X4</f>
        <v>0</v>
      </c>
      <c r="N7" s="46">
        <f>'6. Auto Review | Respect for Hu'!Z4</f>
        <v>1</v>
      </c>
      <c r="O7" s="46">
        <f>'6. Auto Review | Respect for Hu'!AB4</f>
        <v>0</v>
      </c>
      <c r="P7" s="46">
        <f>'6. Auto Review | Respect for Hu'!AD4</f>
        <v>1</v>
      </c>
      <c r="Q7" s="46">
        <f>'6. Auto Review | Respect for Hu'!AF4</f>
        <v>0.5</v>
      </c>
      <c r="R7" s="46">
        <f>'6. Auto Review | Respect for Hu'!AH4</f>
        <v>0.75</v>
      </c>
      <c r="S7" s="46">
        <f>'6. Auto Review | Respect for Hu'!AJ4</f>
        <v>0</v>
      </c>
      <c r="T7" s="46">
        <f>'6. Auto Review | Respect for Hu'!AL4</f>
        <v>0.25</v>
      </c>
      <c r="U7" s="46">
        <f>'6. Auto Review | Respect for Hu'!AN4</f>
        <v>0.25</v>
      </c>
      <c r="V7" s="46">
        <f>'6. Auto Review | Respect for Hu'!AP4</f>
        <v>0</v>
      </c>
    </row>
    <row r="8" spans="1:22" ht="32">
      <c r="A8" s="211"/>
      <c r="B8" s="211"/>
      <c r="C8" s="46" t="str">
        <f>'6. Auto Review | Respect for Hu'!C5</f>
        <v>The company discloses the salient human rights risks in their supply chain and where they are located.</v>
      </c>
      <c r="D8" s="46">
        <f>'6. Auto Review | Respect for Hu'!E5</f>
        <v>1</v>
      </c>
      <c r="E8" s="46">
        <f>'6. Auto Review | Respect for Hu'!H5</f>
        <v>0.25</v>
      </c>
      <c r="F8" s="46">
        <f>'6. Auto Review | Respect for Hu'!J5</f>
        <v>0</v>
      </c>
      <c r="G8" s="46">
        <f>'6. Auto Review | Respect for Hu'!L5</f>
        <v>0</v>
      </c>
      <c r="H8" s="46">
        <f>'6. Auto Review | Respect for Hu'!N5</f>
        <v>1</v>
      </c>
      <c r="I8" s="46">
        <f>'6. Auto Review | Respect for Hu'!P5</f>
        <v>0</v>
      </c>
      <c r="J8" s="46">
        <f>'6. Auto Review | Respect for Hu'!R5</f>
        <v>0</v>
      </c>
      <c r="K8" s="46">
        <f>'6. Auto Review | Respect for Hu'!T5</f>
        <v>0.25</v>
      </c>
      <c r="L8" s="46">
        <f>'6. Auto Review | Respect for Hu'!V5</f>
        <v>0.25</v>
      </c>
      <c r="M8" s="46">
        <f>'6. Auto Review | Respect for Hu'!X5</f>
        <v>0</v>
      </c>
      <c r="N8" s="46">
        <f>'6. Auto Review | Respect for Hu'!Z5</f>
        <v>1</v>
      </c>
      <c r="O8" s="46">
        <f>'6. Auto Review | Respect for Hu'!AB5</f>
        <v>0</v>
      </c>
      <c r="P8" s="46">
        <f>'6. Auto Review | Respect for Hu'!AD5</f>
        <v>0</v>
      </c>
      <c r="Q8" s="46">
        <f>'6. Auto Review | Respect for Hu'!AF5</f>
        <v>0.5</v>
      </c>
      <c r="R8" s="46">
        <f>'6. Auto Review | Respect for Hu'!AH5</f>
        <v>0</v>
      </c>
      <c r="S8" s="46">
        <f>'6. Auto Review | Respect for Hu'!AJ5</f>
        <v>0</v>
      </c>
      <c r="T8" s="46">
        <f>'6. Auto Review | Respect for Hu'!AL5</f>
        <v>0.25</v>
      </c>
      <c r="U8" s="46">
        <f>'6. Auto Review | Respect for Hu'!AN5</f>
        <v>0.25</v>
      </c>
      <c r="V8" s="46">
        <f>'6. Auto Review | Respect for Hu'!AP5</f>
        <v>0</v>
      </c>
    </row>
    <row r="9" spans="1:22" ht="32">
      <c r="A9" s="211"/>
      <c r="B9" s="211"/>
      <c r="C9" s="46" t="str">
        <f>'6. Auto Review | Respect for Hu'!C6</f>
        <v>The company has a process for identifying high risk supplier categories in their supply chain.</v>
      </c>
      <c r="D9" s="46">
        <f>'6. Auto Review | Respect for Hu'!E6</f>
        <v>1</v>
      </c>
      <c r="E9" s="46">
        <f>'6. Auto Review | Respect for Hu'!H6</f>
        <v>1</v>
      </c>
      <c r="F9" s="46">
        <f>'6. Auto Review | Respect for Hu'!J6</f>
        <v>0</v>
      </c>
      <c r="G9" s="46">
        <f>'6. Auto Review | Respect for Hu'!L6</f>
        <v>0</v>
      </c>
      <c r="H9" s="46">
        <f>'6. Auto Review | Respect for Hu'!N6</f>
        <v>0.75</v>
      </c>
      <c r="I9" s="46">
        <f>'6. Auto Review | Respect for Hu'!P6</f>
        <v>0</v>
      </c>
      <c r="J9" s="46">
        <f>'6. Auto Review | Respect for Hu'!R6</f>
        <v>0</v>
      </c>
      <c r="K9" s="46">
        <f>'6. Auto Review | Respect for Hu'!T6</f>
        <v>0</v>
      </c>
      <c r="L9" s="46">
        <f>'6. Auto Review | Respect for Hu'!V6</f>
        <v>0</v>
      </c>
      <c r="M9" s="46">
        <f>'6. Auto Review | Respect for Hu'!X6</f>
        <v>0</v>
      </c>
      <c r="N9" s="46">
        <f>'6. Auto Review | Respect for Hu'!Z6</f>
        <v>1</v>
      </c>
      <c r="O9" s="46">
        <f>'6. Auto Review | Respect for Hu'!AB6</f>
        <v>0</v>
      </c>
      <c r="P9" s="46">
        <f>'6. Auto Review | Respect for Hu'!AD6</f>
        <v>0</v>
      </c>
      <c r="Q9" s="46">
        <f>'6. Auto Review | Respect for Hu'!AF6</f>
        <v>0.5</v>
      </c>
      <c r="R9" s="46">
        <f>'6. Auto Review | Respect for Hu'!AH6</f>
        <v>0</v>
      </c>
      <c r="S9" s="46">
        <f>'6. Auto Review | Respect for Hu'!AJ6</f>
        <v>0</v>
      </c>
      <c r="T9" s="46">
        <f>'6. Auto Review | Respect for Hu'!AL6</f>
        <v>0</v>
      </c>
      <c r="U9" s="46">
        <f>'6. Auto Review | Respect for Hu'!AN6</f>
        <v>0.5</v>
      </c>
      <c r="V9" s="46">
        <f>'6. Auto Review | Respect for Hu'!AP6</f>
        <v>1</v>
      </c>
    </row>
    <row r="10" spans="1:22" ht="16" hidden="1">
      <c r="A10" s="211"/>
      <c r="B10" s="211"/>
      <c r="C10" s="47" t="s">
        <v>77</v>
      </c>
      <c r="D10" s="45">
        <f t="shared" ref="D10:V10" si="3">SUM(D7:D9)</f>
        <v>3</v>
      </c>
      <c r="E10" s="45">
        <f t="shared" si="3"/>
        <v>1.75</v>
      </c>
      <c r="F10" s="45">
        <f t="shared" si="3"/>
        <v>0</v>
      </c>
      <c r="G10" s="45">
        <f t="shared" si="3"/>
        <v>0</v>
      </c>
      <c r="H10" s="45">
        <f t="shared" si="3"/>
        <v>2.75</v>
      </c>
      <c r="I10" s="45">
        <f t="shared" si="3"/>
        <v>0</v>
      </c>
      <c r="J10" s="45">
        <f t="shared" si="3"/>
        <v>0</v>
      </c>
      <c r="K10" s="45">
        <f t="shared" si="3"/>
        <v>0.75</v>
      </c>
      <c r="L10" s="45">
        <f t="shared" si="3"/>
        <v>0.5</v>
      </c>
      <c r="M10" s="45">
        <f t="shared" si="3"/>
        <v>0</v>
      </c>
      <c r="N10" s="45">
        <f t="shared" si="3"/>
        <v>3</v>
      </c>
      <c r="O10" s="45">
        <f t="shared" si="3"/>
        <v>0</v>
      </c>
      <c r="P10" s="45">
        <f t="shared" si="3"/>
        <v>1</v>
      </c>
      <c r="Q10" s="45">
        <f t="shared" si="3"/>
        <v>1.5</v>
      </c>
      <c r="R10" s="45">
        <f t="shared" si="3"/>
        <v>0.75</v>
      </c>
      <c r="S10" s="45">
        <f t="shared" si="3"/>
        <v>0</v>
      </c>
      <c r="T10" s="45">
        <f t="shared" si="3"/>
        <v>0.5</v>
      </c>
      <c r="U10" s="45">
        <f t="shared" si="3"/>
        <v>1</v>
      </c>
      <c r="V10" s="45">
        <f t="shared" si="3"/>
        <v>1</v>
      </c>
    </row>
    <row r="11" spans="1:22" ht="16" hidden="1">
      <c r="A11" s="211"/>
      <c r="B11" s="211"/>
      <c r="C11" s="49" t="s">
        <v>78</v>
      </c>
      <c r="D11" s="54">
        <f>'7. Weightings'!$C$9</f>
        <v>1.5</v>
      </c>
      <c r="E11" s="64">
        <f t="shared" ref="E11:V11" si="4">(E10/$D$10)*$D$11</f>
        <v>0.875</v>
      </c>
      <c r="F11" s="64">
        <f t="shared" si="4"/>
        <v>0</v>
      </c>
      <c r="G11" s="64">
        <f t="shared" si="4"/>
        <v>0</v>
      </c>
      <c r="H11" s="64">
        <f t="shared" si="4"/>
        <v>1.375</v>
      </c>
      <c r="I11" s="64">
        <f t="shared" si="4"/>
        <v>0</v>
      </c>
      <c r="J11" s="64">
        <f t="shared" si="4"/>
        <v>0</v>
      </c>
      <c r="K11" s="64">
        <f t="shared" si="4"/>
        <v>0.375</v>
      </c>
      <c r="L11" s="64">
        <f t="shared" si="4"/>
        <v>0.25</v>
      </c>
      <c r="M11" s="64">
        <f t="shared" si="4"/>
        <v>0</v>
      </c>
      <c r="N11" s="64">
        <f t="shared" si="4"/>
        <v>1.5</v>
      </c>
      <c r="O11" s="64">
        <f t="shared" si="4"/>
        <v>0</v>
      </c>
      <c r="P11" s="64">
        <f t="shared" si="4"/>
        <v>0.5</v>
      </c>
      <c r="Q11" s="64">
        <f t="shared" si="4"/>
        <v>0.75</v>
      </c>
      <c r="R11" s="64">
        <f t="shared" si="4"/>
        <v>0.375</v>
      </c>
      <c r="S11" s="64">
        <f t="shared" si="4"/>
        <v>0</v>
      </c>
      <c r="T11" s="64">
        <f t="shared" si="4"/>
        <v>0.25</v>
      </c>
      <c r="U11" s="64">
        <f t="shared" si="4"/>
        <v>0.5</v>
      </c>
      <c r="V11" s="64">
        <f t="shared" si="4"/>
        <v>0.5</v>
      </c>
    </row>
    <row r="12" spans="1:22" ht="16">
      <c r="A12" s="211"/>
      <c r="B12" s="212"/>
      <c r="C12" s="52" t="s">
        <v>79</v>
      </c>
      <c r="D12" s="65"/>
      <c r="E12" s="55">
        <f t="shared" ref="E12:V12" si="5">E11/$D$11</f>
        <v>0.58333333333333337</v>
      </c>
      <c r="F12" s="55">
        <f t="shared" si="5"/>
        <v>0</v>
      </c>
      <c r="G12" s="55">
        <f t="shared" si="5"/>
        <v>0</v>
      </c>
      <c r="H12" s="55">
        <f t="shared" si="5"/>
        <v>0.91666666666666663</v>
      </c>
      <c r="I12" s="55">
        <f t="shared" si="5"/>
        <v>0</v>
      </c>
      <c r="J12" s="55">
        <f t="shared" si="5"/>
        <v>0</v>
      </c>
      <c r="K12" s="55">
        <f t="shared" si="5"/>
        <v>0.25</v>
      </c>
      <c r="L12" s="55">
        <f t="shared" si="5"/>
        <v>0.16666666666666666</v>
      </c>
      <c r="M12" s="55">
        <f t="shared" si="5"/>
        <v>0</v>
      </c>
      <c r="N12" s="55">
        <f t="shared" si="5"/>
        <v>1</v>
      </c>
      <c r="O12" s="55">
        <f t="shared" si="5"/>
        <v>0</v>
      </c>
      <c r="P12" s="55">
        <f t="shared" si="5"/>
        <v>0.33333333333333331</v>
      </c>
      <c r="Q12" s="55">
        <f t="shared" si="5"/>
        <v>0.5</v>
      </c>
      <c r="R12" s="55">
        <f t="shared" si="5"/>
        <v>0.25</v>
      </c>
      <c r="S12" s="55">
        <f t="shared" si="5"/>
        <v>0</v>
      </c>
      <c r="T12" s="55">
        <f t="shared" si="5"/>
        <v>0.16666666666666666</v>
      </c>
      <c r="U12" s="55">
        <f t="shared" si="5"/>
        <v>0.33333333333333331</v>
      </c>
      <c r="V12" s="55">
        <f t="shared" si="5"/>
        <v>0.33333333333333331</v>
      </c>
    </row>
    <row r="13" spans="1:22" ht="32">
      <c r="A13" s="211"/>
      <c r="B13" s="210" t="str">
        <f>'6. Auto Review | Respect for Hu'!B7</f>
        <v>Prevent, Mitigate and Account</v>
      </c>
      <c r="C13" s="46" t="str">
        <f>'6. Auto Review | Respect for Hu'!C7</f>
        <v>The company assesses the risk of adverse human rights impacts with suppliers prior to entering into any contracts.</v>
      </c>
      <c r="D13" s="46">
        <f>'6. Auto Review | Respect for Hu'!E7</f>
        <v>2</v>
      </c>
      <c r="E13" s="46">
        <f>'6. Auto Review | Respect for Hu'!H7</f>
        <v>0.5</v>
      </c>
      <c r="F13" s="46">
        <f>'6. Auto Review | Respect for Hu'!J7</f>
        <v>0</v>
      </c>
      <c r="G13" s="46">
        <f>'6. Auto Review | Respect for Hu'!L7</f>
        <v>0</v>
      </c>
      <c r="H13" s="46">
        <f>'6. Auto Review | Respect for Hu'!N7</f>
        <v>1</v>
      </c>
      <c r="I13" s="46">
        <f>'6. Auto Review | Respect for Hu'!P7</f>
        <v>0</v>
      </c>
      <c r="J13" s="46">
        <f>'6. Auto Review | Respect for Hu'!R7</f>
        <v>0</v>
      </c>
      <c r="K13" s="46">
        <f>'6. Auto Review | Respect for Hu'!T7</f>
        <v>0</v>
      </c>
      <c r="L13" s="46">
        <f>'6. Auto Review | Respect for Hu'!V7</f>
        <v>1.5</v>
      </c>
      <c r="M13" s="46">
        <f>'6. Auto Review | Respect for Hu'!X7</f>
        <v>0</v>
      </c>
      <c r="N13" s="46">
        <f>'6. Auto Review | Respect for Hu'!Z7</f>
        <v>1</v>
      </c>
      <c r="O13" s="46">
        <f>'6. Auto Review | Respect for Hu'!AB7</f>
        <v>0</v>
      </c>
      <c r="P13" s="46">
        <f>'6. Auto Review | Respect for Hu'!AD7</f>
        <v>0.5</v>
      </c>
      <c r="Q13" s="46">
        <f>'6. Auto Review | Respect for Hu'!AF7</f>
        <v>1</v>
      </c>
      <c r="R13" s="46">
        <f>'6. Auto Review | Respect for Hu'!AH7</f>
        <v>2</v>
      </c>
      <c r="S13" s="46">
        <f>'6. Auto Review | Respect for Hu'!AJ7</f>
        <v>0</v>
      </c>
      <c r="T13" s="46">
        <f>'6. Auto Review | Respect for Hu'!AL7</f>
        <v>0</v>
      </c>
      <c r="U13" s="46">
        <f>'6. Auto Review | Respect for Hu'!AN7</f>
        <v>1.5</v>
      </c>
      <c r="V13" s="46">
        <f>'6. Auto Review | Respect for Hu'!AP7</f>
        <v>1</v>
      </c>
    </row>
    <row r="14" spans="1:22" ht="32">
      <c r="A14" s="211"/>
      <c r="B14" s="211"/>
      <c r="C14" s="46" t="str">
        <f>'6. Auto Review | Respect for Hu'!C8</f>
        <v>The company discloses how it monitors/audits suppliers for compliance with the supplier code of conduct during the contract period.</v>
      </c>
      <c r="D14" s="46">
        <f>'6. Auto Review | Respect for Hu'!E8</f>
        <v>2</v>
      </c>
      <c r="E14" s="46">
        <f>'6. Auto Review | Respect for Hu'!H8</f>
        <v>1.5</v>
      </c>
      <c r="F14" s="46">
        <f>'6. Auto Review | Respect for Hu'!J8</f>
        <v>0</v>
      </c>
      <c r="G14" s="46">
        <f>'6. Auto Review | Respect for Hu'!L8</f>
        <v>0</v>
      </c>
      <c r="H14" s="46">
        <f>'6. Auto Review | Respect for Hu'!N8</f>
        <v>1.5</v>
      </c>
      <c r="I14" s="46">
        <f>'6. Auto Review | Respect for Hu'!P8</f>
        <v>0</v>
      </c>
      <c r="J14" s="46">
        <f>'6. Auto Review | Respect for Hu'!R8</f>
        <v>0</v>
      </c>
      <c r="K14" s="46">
        <f>'6. Auto Review | Respect for Hu'!T8</f>
        <v>0.5</v>
      </c>
      <c r="L14" s="46">
        <f>'6. Auto Review | Respect for Hu'!V8</f>
        <v>0.5</v>
      </c>
      <c r="M14" s="46">
        <f>'6. Auto Review | Respect for Hu'!X8</f>
        <v>0</v>
      </c>
      <c r="N14" s="46">
        <f>'6. Auto Review | Respect for Hu'!Z8</f>
        <v>1</v>
      </c>
      <c r="O14" s="46">
        <f>'6. Auto Review | Respect for Hu'!AB8</f>
        <v>0.5</v>
      </c>
      <c r="P14" s="46">
        <f>'6. Auto Review | Respect for Hu'!AD8</f>
        <v>0.25</v>
      </c>
      <c r="Q14" s="46">
        <f>'6. Auto Review | Respect for Hu'!AF8</f>
        <v>0.5</v>
      </c>
      <c r="R14" s="46">
        <f>'6. Auto Review | Respect for Hu'!AH8</f>
        <v>2</v>
      </c>
      <c r="S14" s="46">
        <f>'6. Auto Review | Respect for Hu'!AJ8</f>
        <v>1.5</v>
      </c>
      <c r="T14" s="46">
        <f>'6. Auto Review | Respect for Hu'!AL8</f>
        <v>0</v>
      </c>
      <c r="U14" s="46">
        <f>'6. Auto Review | Respect for Hu'!AN8</f>
        <v>1</v>
      </c>
      <c r="V14" s="46">
        <f>'6. Auto Review | Respect for Hu'!AP8</f>
        <v>2</v>
      </c>
    </row>
    <row r="15" spans="1:22" ht="32">
      <c r="A15" s="211"/>
      <c r="B15" s="211"/>
      <c r="C15" s="46" t="str">
        <f>'6. Auto Review | Respect for Hu'!C9</f>
        <v>The company reports on how it is prepared to respond if it finds non-conformances with the Supplier Code of Conduct in its supply chains.</v>
      </c>
      <c r="D15" s="46">
        <f>'6. Auto Review | Respect for Hu'!E9</f>
        <v>1.5</v>
      </c>
      <c r="E15" s="46">
        <f>'6. Auto Review | Respect for Hu'!H9</f>
        <v>0.5</v>
      </c>
      <c r="F15" s="46">
        <f>'6. Auto Review | Respect for Hu'!J9</f>
        <v>0</v>
      </c>
      <c r="G15" s="46">
        <f>'6. Auto Review | Respect for Hu'!L9</f>
        <v>0</v>
      </c>
      <c r="H15" s="46">
        <f>'6. Auto Review | Respect for Hu'!N9</f>
        <v>1.5</v>
      </c>
      <c r="I15" s="46">
        <f>'6. Auto Review | Respect for Hu'!P9</f>
        <v>0</v>
      </c>
      <c r="J15" s="46">
        <f>'6. Auto Review | Respect for Hu'!R9</f>
        <v>0</v>
      </c>
      <c r="K15" s="46">
        <f>'6. Auto Review | Respect for Hu'!T9</f>
        <v>1</v>
      </c>
      <c r="L15" s="46">
        <f>'6. Auto Review | Respect for Hu'!V9</f>
        <v>0.5</v>
      </c>
      <c r="M15" s="46">
        <f>'6. Auto Review | Respect for Hu'!X9</f>
        <v>0</v>
      </c>
      <c r="N15" s="46">
        <f>'6. Auto Review | Respect for Hu'!Z9</f>
        <v>1</v>
      </c>
      <c r="O15" s="46">
        <f>'6. Auto Review | Respect for Hu'!AB9</f>
        <v>0</v>
      </c>
      <c r="P15" s="46">
        <f>'6. Auto Review | Respect for Hu'!AD9</f>
        <v>1</v>
      </c>
      <c r="Q15" s="46">
        <f>'6. Auto Review | Respect for Hu'!AF9</f>
        <v>1</v>
      </c>
      <c r="R15" s="46">
        <f>'6. Auto Review | Respect for Hu'!AH9</f>
        <v>1</v>
      </c>
      <c r="S15" s="46">
        <f>'6. Auto Review | Respect for Hu'!AJ9</f>
        <v>1</v>
      </c>
      <c r="T15" s="46">
        <f>'6. Auto Review | Respect for Hu'!AL9</f>
        <v>0.5</v>
      </c>
      <c r="U15" s="46">
        <f>'6. Auto Review | Respect for Hu'!AN9</f>
        <v>0.5</v>
      </c>
      <c r="V15" s="46">
        <f>'6. Auto Review | Respect for Hu'!AP9</f>
        <v>1</v>
      </c>
    </row>
    <row r="16" spans="1:22" ht="32">
      <c r="A16" s="211"/>
      <c r="B16" s="211"/>
      <c r="C16" s="46" t="str">
        <f>'6. Auto Review | Respect for Hu'!C10</f>
        <v>The company discloses how they verify the implementation of corrective actions.</v>
      </c>
      <c r="D16" s="46">
        <f>'6. Auto Review | Respect for Hu'!E10</f>
        <v>1</v>
      </c>
      <c r="E16" s="46">
        <f>'6. Auto Review | Respect for Hu'!H10</f>
        <v>1</v>
      </c>
      <c r="F16" s="46">
        <f>'6. Auto Review | Respect for Hu'!J10</f>
        <v>0</v>
      </c>
      <c r="G16" s="46">
        <f>'6. Auto Review | Respect for Hu'!L10</f>
        <v>0</v>
      </c>
      <c r="H16" s="46">
        <f>'6. Auto Review | Respect for Hu'!N10</f>
        <v>1</v>
      </c>
      <c r="I16" s="46">
        <f>'6. Auto Review | Respect for Hu'!P10</f>
        <v>0</v>
      </c>
      <c r="J16" s="46">
        <f>'6. Auto Review | Respect for Hu'!R10</f>
        <v>0</v>
      </c>
      <c r="K16" s="46">
        <f>'6. Auto Review | Respect for Hu'!T10</f>
        <v>0</v>
      </c>
      <c r="L16" s="46">
        <f>'6. Auto Review | Respect for Hu'!V10</f>
        <v>0</v>
      </c>
      <c r="M16" s="46">
        <f>'6. Auto Review | Respect for Hu'!X10</f>
        <v>0</v>
      </c>
      <c r="N16" s="46">
        <f>'6. Auto Review | Respect for Hu'!Z10</f>
        <v>1</v>
      </c>
      <c r="O16" s="46">
        <f>'6. Auto Review | Respect for Hu'!AB10</f>
        <v>0</v>
      </c>
      <c r="P16" s="46">
        <f>'6. Auto Review | Respect for Hu'!AD10</f>
        <v>0</v>
      </c>
      <c r="Q16" s="46">
        <f>'6. Auto Review | Respect for Hu'!AF10</f>
        <v>1</v>
      </c>
      <c r="R16" s="46">
        <f>'6. Auto Review | Respect for Hu'!AH10</f>
        <v>1</v>
      </c>
      <c r="S16" s="46">
        <f>'6. Auto Review | Respect for Hu'!AJ10</f>
        <v>1</v>
      </c>
      <c r="T16" s="46">
        <f>'6. Auto Review | Respect for Hu'!AL10</f>
        <v>0</v>
      </c>
      <c r="U16" s="46">
        <f>'6. Auto Review | Respect for Hu'!AN10</f>
        <v>0.25</v>
      </c>
      <c r="V16" s="46">
        <f>'6. Auto Review | Respect for Hu'!AP10</f>
        <v>0.25</v>
      </c>
    </row>
    <row r="17" spans="1:22" ht="16" hidden="1">
      <c r="A17" s="211"/>
      <c r="B17" s="211"/>
      <c r="C17" s="47" t="s">
        <v>80</v>
      </c>
      <c r="D17" s="45">
        <f t="shared" ref="D17:V17" si="6">SUM(D13:D16)</f>
        <v>6.5</v>
      </c>
      <c r="E17" s="45">
        <f t="shared" si="6"/>
        <v>3.5</v>
      </c>
      <c r="F17" s="45">
        <f t="shared" si="6"/>
        <v>0</v>
      </c>
      <c r="G17" s="45">
        <f t="shared" si="6"/>
        <v>0</v>
      </c>
      <c r="H17" s="45">
        <f t="shared" si="6"/>
        <v>5</v>
      </c>
      <c r="I17" s="45">
        <f t="shared" si="6"/>
        <v>0</v>
      </c>
      <c r="J17" s="45">
        <f t="shared" si="6"/>
        <v>0</v>
      </c>
      <c r="K17" s="45">
        <f t="shared" si="6"/>
        <v>1.5</v>
      </c>
      <c r="L17" s="45">
        <f t="shared" si="6"/>
        <v>2.5</v>
      </c>
      <c r="M17" s="45">
        <f t="shared" si="6"/>
        <v>0</v>
      </c>
      <c r="N17" s="45">
        <f t="shared" si="6"/>
        <v>4</v>
      </c>
      <c r="O17" s="45">
        <f t="shared" si="6"/>
        <v>0.5</v>
      </c>
      <c r="P17" s="45">
        <f t="shared" si="6"/>
        <v>1.75</v>
      </c>
      <c r="Q17" s="45">
        <f t="shared" si="6"/>
        <v>3.5</v>
      </c>
      <c r="R17" s="45">
        <f t="shared" si="6"/>
        <v>6</v>
      </c>
      <c r="S17" s="45">
        <f t="shared" si="6"/>
        <v>3.5</v>
      </c>
      <c r="T17" s="45">
        <f t="shared" si="6"/>
        <v>0.5</v>
      </c>
      <c r="U17" s="45">
        <f t="shared" si="6"/>
        <v>3.25</v>
      </c>
      <c r="V17" s="45">
        <f t="shared" si="6"/>
        <v>4.25</v>
      </c>
    </row>
    <row r="18" spans="1:22" ht="16" hidden="1">
      <c r="A18" s="211"/>
      <c r="B18" s="211"/>
      <c r="C18" s="49" t="s">
        <v>81</v>
      </c>
      <c r="D18" s="54">
        <f>'7. Weightings'!$C$10</f>
        <v>2</v>
      </c>
      <c r="E18" s="64">
        <f t="shared" ref="E18:V18" si="7">(E17/$D$17)*$D$18</f>
        <v>1.0769230769230769</v>
      </c>
      <c r="F18" s="64">
        <f t="shared" si="7"/>
        <v>0</v>
      </c>
      <c r="G18" s="64">
        <f t="shared" si="7"/>
        <v>0</v>
      </c>
      <c r="H18" s="64">
        <f t="shared" si="7"/>
        <v>1.5384615384615385</v>
      </c>
      <c r="I18" s="64">
        <f t="shared" si="7"/>
        <v>0</v>
      </c>
      <c r="J18" s="64">
        <f t="shared" si="7"/>
        <v>0</v>
      </c>
      <c r="K18" s="64">
        <f t="shared" si="7"/>
        <v>0.46153846153846156</v>
      </c>
      <c r="L18" s="64">
        <f t="shared" si="7"/>
        <v>0.76923076923076927</v>
      </c>
      <c r="M18" s="64">
        <f t="shared" si="7"/>
        <v>0</v>
      </c>
      <c r="N18" s="64">
        <f t="shared" si="7"/>
        <v>1.2307692307692308</v>
      </c>
      <c r="O18" s="64">
        <f t="shared" si="7"/>
        <v>0.15384615384615385</v>
      </c>
      <c r="P18" s="64">
        <f t="shared" si="7"/>
        <v>0.53846153846153844</v>
      </c>
      <c r="Q18" s="64">
        <f t="shared" si="7"/>
        <v>1.0769230769230769</v>
      </c>
      <c r="R18" s="64">
        <f t="shared" si="7"/>
        <v>1.8461538461538463</v>
      </c>
      <c r="S18" s="64">
        <f t="shared" si="7"/>
        <v>1.0769230769230769</v>
      </c>
      <c r="T18" s="64">
        <f t="shared" si="7"/>
        <v>0.15384615384615385</v>
      </c>
      <c r="U18" s="64">
        <f t="shared" si="7"/>
        <v>1</v>
      </c>
      <c r="V18" s="64">
        <f t="shared" si="7"/>
        <v>1.3076923076923077</v>
      </c>
    </row>
    <row r="19" spans="1:22" ht="16">
      <c r="A19" s="211"/>
      <c r="B19" s="212"/>
      <c r="C19" s="52" t="s">
        <v>82</v>
      </c>
      <c r="D19" s="65"/>
      <c r="E19" s="55">
        <f t="shared" ref="E19:V19" si="8">E18/$D$18</f>
        <v>0.53846153846153844</v>
      </c>
      <c r="F19" s="55">
        <f t="shared" si="8"/>
        <v>0</v>
      </c>
      <c r="G19" s="55">
        <f t="shared" si="8"/>
        <v>0</v>
      </c>
      <c r="H19" s="55">
        <f t="shared" si="8"/>
        <v>0.76923076923076927</v>
      </c>
      <c r="I19" s="55">
        <f t="shared" si="8"/>
        <v>0</v>
      </c>
      <c r="J19" s="55">
        <f t="shared" si="8"/>
        <v>0</v>
      </c>
      <c r="K19" s="55">
        <f t="shared" si="8"/>
        <v>0.23076923076923078</v>
      </c>
      <c r="L19" s="55">
        <f t="shared" si="8"/>
        <v>0.38461538461538464</v>
      </c>
      <c r="M19" s="55">
        <f t="shared" si="8"/>
        <v>0</v>
      </c>
      <c r="N19" s="55">
        <f t="shared" si="8"/>
        <v>0.61538461538461542</v>
      </c>
      <c r="O19" s="55">
        <f t="shared" si="8"/>
        <v>7.6923076923076927E-2</v>
      </c>
      <c r="P19" s="55">
        <f t="shared" si="8"/>
        <v>0.26923076923076922</v>
      </c>
      <c r="Q19" s="55">
        <f t="shared" si="8"/>
        <v>0.53846153846153844</v>
      </c>
      <c r="R19" s="55">
        <f t="shared" si="8"/>
        <v>0.92307692307692313</v>
      </c>
      <c r="S19" s="55">
        <f t="shared" si="8"/>
        <v>0.53846153846153844</v>
      </c>
      <c r="T19" s="55">
        <f t="shared" si="8"/>
        <v>7.6923076923076927E-2</v>
      </c>
      <c r="U19" s="55">
        <f t="shared" si="8"/>
        <v>0.5</v>
      </c>
      <c r="V19" s="55">
        <f t="shared" si="8"/>
        <v>0.65384615384615385</v>
      </c>
    </row>
    <row r="20" spans="1:22" ht="64">
      <c r="A20" s="211"/>
      <c r="B20" s="210" t="str">
        <f>'6. Auto Review | Respect for Hu'!B11</f>
        <v>Remedy</v>
      </c>
      <c r="C20" s="46" t="str">
        <f>'6. Auto Review | Respect for Hu'!C11</f>
        <v>The company has put in place a formal mechanism whereby workers, suppliers, suppliers' workers (in any tier) and other external stakeholders can raise grievances regarding adverse human rights impacts in their supply chain to an impartial entity.</v>
      </c>
      <c r="D20" s="46">
        <f>'6. Auto Review | Respect for Hu'!E11</f>
        <v>2</v>
      </c>
      <c r="E20" s="46">
        <f>'6. Auto Review | Respect for Hu'!H11</f>
        <v>0.6</v>
      </c>
      <c r="F20" s="46">
        <f>'6. Auto Review | Respect for Hu'!J11</f>
        <v>0</v>
      </c>
      <c r="G20" s="46">
        <f>'6. Auto Review | Respect for Hu'!L11</f>
        <v>0</v>
      </c>
      <c r="H20" s="46">
        <f>'6. Auto Review | Respect for Hu'!N11</f>
        <v>0.6</v>
      </c>
      <c r="I20" s="46">
        <f>'6. Auto Review | Respect for Hu'!P11</f>
        <v>0</v>
      </c>
      <c r="J20" s="46">
        <f>'6. Auto Review | Respect for Hu'!R11</f>
        <v>0</v>
      </c>
      <c r="K20" s="46">
        <f>'6. Auto Review | Respect for Hu'!T11</f>
        <v>0.8</v>
      </c>
      <c r="L20" s="46">
        <f>'6. Auto Review | Respect for Hu'!V11</f>
        <v>0.6</v>
      </c>
      <c r="M20" s="46">
        <f>'6. Auto Review | Respect for Hu'!X11</f>
        <v>0</v>
      </c>
      <c r="N20" s="46">
        <f>'6. Auto Review | Respect for Hu'!Z11</f>
        <v>1</v>
      </c>
      <c r="O20" s="46">
        <f>'6. Auto Review | Respect for Hu'!AB11</f>
        <v>0</v>
      </c>
      <c r="P20" s="46">
        <f>'6. Auto Review | Respect for Hu'!AD11</f>
        <v>0.2</v>
      </c>
      <c r="Q20" s="46">
        <f>'6. Auto Review | Respect for Hu'!AF11</f>
        <v>0.4</v>
      </c>
      <c r="R20" s="46">
        <f>'6. Auto Review | Respect for Hu'!AH11</f>
        <v>0.8</v>
      </c>
      <c r="S20" s="46">
        <f>'6. Auto Review | Respect for Hu'!AJ11</f>
        <v>0.6</v>
      </c>
      <c r="T20" s="46">
        <f>'6. Auto Review | Respect for Hu'!AL11</f>
        <v>0.2</v>
      </c>
      <c r="U20" s="46">
        <f>'6. Auto Review | Respect for Hu'!AN11</f>
        <v>1</v>
      </c>
      <c r="V20" s="46">
        <f>'6. Auto Review | Respect for Hu'!AP11</f>
        <v>0.8</v>
      </c>
    </row>
    <row r="21" spans="1:22" ht="48">
      <c r="A21" s="211"/>
      <c r="B21" s="211"/>
      <c r="C21" s="46" t="str">
        <f>'6. Auto Review | Respect for Hu'!C12</f>
        <v xml:space="preserve">The company discloses data about the practical operation of their due diligence mechanism, such as the number of grievances filed, addressed, and resolved, or an evaluation of the effectiveness of the mechanism. </v>
      </c>
      <c r="D21" s="46">
        <f>'6. Auto Review | Respect for Hu'!E12</f>
        <v>1</v>
      </c>
      <c r="E21" s="46">
        <f>'6. Auto Review | Respect for Hu'!H12</f>
        <v>0</v>
      </c>
      <c r="F21" s="46">
        <f>'6. Auto Review | Respect for Hu'!J12</f>
        <v>0</v>
      </c>
      <c r="G21" s="46">
        <f>'6. Auto Review | Respect for Hu'!L12</f>
        <v>0</v>
      </c>
      <c r="H21" s="46">
        <f>'6. Auto Review | Respect for Hu'!N12</f>
        <v>0</v>
      </c>
      <c r="I21" s="46">
        <f>'6. Auto Review | Respect for Hu'!P12</f>
        <v>0</v>
      </c>
      <c r="J21" s="46">
        <f>'6. Auto Review | Respect for Hu'!R12</f>
        <v>0</v>
      </c>
      <c r="K21" s="46">
        <f>'6. Auto Review | Respect for Hu'!T12</f>
        <v>0.25</v>
      </c>
      <c r="L21" s="46">
        <f>'6. Auto Review | Respect for Hu'!V12</f>
        <v>0</v>
      </c>
      <c r="M21" s="46">
        <f>'6. Auto Review | Respect for Hu'!X12</f>
        <v>0</v>
      </c>
      <c r="N21" s="46">
        <f>'6. Auto Review | Respect for Hu'!Z12</f>
        <v>0.5</v>
      </c>
      <c r="O21" s="46">
        <f>'6. Auto Review | Respect for Hu'!AB12</f>
        <v>0</v>
      </c>
      <c r="P21" s="46">
        <f>'6. Auto Review | Respect for Hu'!AD12</f>
        <v>0</v>
      </c>
      <c r="Q21" s="46">
        <f>'6. Auto Review | Respect for Hu'!AF12</f>
        <v>0.25</v>
      </c>
      <c r="R21" s="46">
        <f>'6. Auto Review | Respect for Hu'!AH12</f>
        <v>0.25</v>
      </c>
      <c r="S21" s="46">
        <f>'6. Auto Review | Respect for Hu'!AJ12</f>
        <v>0</v>
      </c>
      <c r="T21" s="46">
        <f>'6. Auto Review | Respect for Hu'!AL12</f>
        <v>0</v>
      </c>
      <c r="U21" s="46">
        <f>'6. Auto Review | Respect for Hu'!AN12</f>
        <v>1</v>
      </c>
      <c r="V21" s="46">
        <f>'6. Auto Review | Respect for Hu'!AP12</f>
        <v>0</v>
      </c>
    </row>
    <row r="22" spans="1:22" ht="16">
      <c r="A22" s="211"/>
      <c r="B22" s="211"/>
      <c r="C22" s="46" t="str">
        <f>'6. Auto Review | Respect for Hu'!C13</f>
        <v>The company has put in place a remedy process.</v>
      </c>
      <c r="D22" s="46">
        <f>'6. Auto Review | Respect for Hu'!E13</f>
        <v>2</v>
      </c>
      <c r="E22" s="46">
        <f>'6. Auto Review | Respect for Hu'!H13</f>
        <v>0</v>
      </c>
      <c r="F22" s="46">
        <f>'6. Auto Review | Respect for Hu'!J13</f>
        <v>0</v>
      </c>
      <c r="G22" s="46">
        <f>'6. Auto Review | Respect for Hu'!L13</f>
        <v>0</v>
      </c>
      <c r="H22" s="46">
        <f>'6. Auto Review | Respect for Hu'!N13</f>
        <v>0.5</v>
      </c>
      <c r="I22" s="46">
        <f>'6. Auto Review | Respect for Hu'!P13</f>
        <v>0</v>
      </c>
      <c r="J22" s="46">
        <f>'6. Auto Review | Respect for Hu'!R13</f>
        <v>0</v>
      </c>
      <c r="K22" s="46">
        <f>'6. Auto Review | Respect for Hu'!T13</f>
        <v>1</v>
      </c>
      <c r="L22" s="46">
        <f>'6. Auto Review | Respect for Hu'!V13</f>
        <v>0</v>
      </c>
      <c r="M22" s="46">
        <f>'6. Auto Review | Respect for Hu'!X13</f>
        <v>0</v>
      </c>
      <c r="N22" s="46">
        <f>'6. Auto Review | Respect for Hu'!Z13</f>
        <v>0.5</v>
      </c>
      <c r="O22" s="46">
        <f>'6. Auto Review | Respect for Hu'!AB13</f>
        <v>0</v>
      </c>
      <c r="P22" s="46">
        <f>'6. Auto Review | Respect for Hu'!AD13</f>
        <v>0</v>
      </c>
      <c r="Q22" s="46">
        <f>'6. Auto Review | Respect for Hu'!AF13</f>
        <v>0</v>
      </c>
      <c r="R22" s="46">
        <f>'6. Auto Review | Respect for Hu'!AH13</f>
        <v>0</v>
      </c>
      <c r="S22" s="46">
        <f>'6. Auto Review | Respect for Hu'!AJ13</f>
        <v>0</v>
      </c>
      <c r="T22" s="46">
        <f>'6. Auto Review | Respect for Hu'!AL13</f>
        <v>0</v>
      </c>
      <c r="U22" s="46">
        <f>'6. Auto Review | Respect for Hu'!AN13</f>
        <v>0</v>
      </c>
      <c r="V22" s="46">
        <f>'6. Auto Review | Respect for Hu'!AP13</f>
        <v>0</v>
      </c>
    </row>
    <row r="23" spans="1:22" ht="16" hidden="1">
      <c r="A23" s="211"/>
      <c r="B23" s="211"/>
      <c r="C23" s="47" t="s">
        <v>83</v>
      </c>
      <c r="D23" s="45">
        <f t="shared" ref="D23:V23" si="9">SUM(D20:D22)</f>
        <v>5</v>
      </c>
      <c r="E23" s="45">
        <f t="shared" si="9"/>
        <v>0.6</v>
      </c>
      <c r="F23" s="45">
        <f t="shared" si="9"/>
        <v>0</v>
      </c>
      <c r="G23" s="45">
        <f t="shared" si="9"/>
        <v>0</v>
      </c>
      <c r="H23" s="45">
        <f t="shared" si="9"/>
        <v>1.1000000000000001</v>
      </c>
      <c r="I23" s="45">
        <f t="shared" si="9"/>
        <v>0</v>
      </c>
      <c r="J23" s="45">
        <f t="shared" si="9"/>
        <v>0</v>
      </c>
      <c r="K23" s="45">
        <f t="shared" si="9"/>
        <v>2.0499999999999998</v>
      </c>
      <c r="L23" s="45">
        <f t="shared" si="9"/>
        <v>0.6</v>
      </c>
      <c r="M23" s="45">
        <f t="shared" si="9"/>
        <v>0</v>
      </c>
      <c r="N23" s="45">
        <f t="shared" si="9"/>
        <v>2</v>
      </c>
      <c r="O23" s="45">
        <f t="shared" si="9"/>
        <v>0</v>
      </c>
      <c r="P23" s="45">
        <f t="shared" si="9"/>
        <v>0.2</v>
      </c>
      <c r="Q23" s="45">
        <f t="shared" si="9"/>
        <v>0.65</v>
      </c>
      <c r="R23" s="45">
        <f t="shared" si="9"/>
        <v>1.05</v>
      </c>
      <c r="S23" s="45">
        <f t="shared" si="9"/>
        <v>0.6</v>
      </c>
      <c r="T23" s="45">
        <f t="shared" si="9"/>
        <v>0.2</v>
      </c>
      <c r="U23" s="45">
        <f t="shared" si="9"/>
        <v>2</v>
      </c>
      <c r="V23" s="45">
        <f t="shared" si="9"/>
        <v>0.8</v>
      </c>
    </row>
    <row r="24" spans="1:22" ht="16" hidden="1">
      <c r="A24" s="211"/>
      <c r="B24" s="211"/>
      <c r="C24" s="49" t="s">
        <v>84</v>
      </c>
      <c r="D24" s="54">
        <f>'7. Weightings'!$C$11</f>
        <v>2</v>
      </c>
      <c r="E24" s="64">
        <f t="shared" ref="E24:V24" si="10">(E23/$D$23)*$D$24</f>
        <v>0.24</v>
      </c>
      <c r="F24" s="64">
        <f t="shared" si="10"/>
        <v>0</v>
      </c>
      <c r="G24" s="64">
        <f t="shared" si="10"/>
        <v>0</v>
      </c>
      <c r="H24" s="64">
        <f t="shared" si="10"/>
        <v>0.44000000000000006</v>
      </c>
      <c r="I24" s="64">
        <f t="shared" si="10"/>
        <v>0</v>
      </c>
      <c r="J24" s="64">
        <f t="shared" si="10"/>
        <v>0</v>
      </c>
      <c r="K24" s="64">
        <f t="shared" si="10"/>
        <v>0.82</v>
      </c>
      <c r="L24" s="64">
        <f t="shared" si="10"/>
        <v>0.24</v>
      </c>
      <c r="M24" s="64">
        <f t="shared" si="10"/>
        <v>0</v>
      </c>
      <c r="N24" s="64">
        <f t="shared" si="10"/>
        <v>0.8</v>
      </c>
      <c r="O24" s="64">
        <f t="shared" si="10"/>
        <v>0</v>
      </c>
      <c r="P24" s="64">
        <f t="shared" si="10"/>
        <v>0.08</v>
      </c>
      <c r="Q24" s="64">
        <f t="shared" si="10"/>
        <v>0.26</v>
      </c>
      <c r="R24" s="64">
        <f t="shared" si="10"/>
        <v>0.42000000000000004</v>
      </c>
      <c r="S24" s="64">
        <f t="shared" si="10"/>
        <v>0.24</v>
      </c>
      <c r="T24" s="64">
        <f t="shared" si="10"/>
        <v>0.08</v>
      </c>
      <c r="U24" s="64">
        <f t="shared" si="10"/>
        <v>0.8</v>
      </c>
      <c r="V24" s="64">
        <f t="shared" si="10"/>
        <v>0.32</v>
      </c>
    </row>
    <row r="25" spans="1:22" ht="16">
      <c r="A25" s="211"/>
      <c r="B25" s="212"/>
      <c r="C25" s="52" t="s">
        <v>85</v>
      </c>
      <c r="D25" s="66"/>
      <c r="E25" s="55">
        <f t="shared" ref="E25:V25" si="11">E24/$D$24</f>
        <v>0.12</v>
      </c>
      <c r="F25" s="55">
        <f t="shared" si="11"/>
        <v>0</v>
      </c>
      <c r="G25" s="55">
        <f t="shared" si="11"/>
        <v>0</v>
      </c>
      <c r="H25" s="55">
        <f t="shared" si="11"/>
        <v>0.22000000000000003</v>
      </c>
      <c r="I25" s="55">
        <f t="shared" si="11"/>
        <v>0</v>
      </c>
      <c r="J25" s="55">
        <f t="shared" si="11"/>
        <v>0</v>
      </c>
      <c r="K25" s="55">
        <f t="shared" si="11"/>
        <v>0.41</v>
      </c>
      <c r="L25" s="55">
        <f t="shared" si="11"/>
        <v>0.12</v>
      </c>
      <c r="M25" s="55">
        <f t="shared" si="11"/>
        <v>0</v>
      </c>
      <c r="N25" s="55">
        <f t="shared" si="11"/>
        <v>0.4</v>
      </c>
      <c r="O25" s="55">
        <f t="shared" si="11"/>
        <v>0</v>
      </c>
      <c r="P25" s="55">
        <f t="shared" si="11"/>
        <v>0.04</v>
      </c>
      <c r="Q25" s="55">
        <f t="shared" si="11"/>
        <v>0.13</v>
      </c>
      <c r="R25" s="55">
        <f t="shared" si="11"/>
        <v>0.21000000000000002</v>
      </c>
      <c r="S25" s="55">
        <f t="shared" si="11"/>
        <v>0.12</v>
      </c>
      <c r="T25" s="55">
        <f t="shared" si="11"/>
        <v>0.04</v>
      </c>
      <c r="U25" s="55">
        <f t="shared" si="11"/>
        <v>0.4</v>
      </c>
      <c r="V25" s="55">
        <f t="shared" si="11"/>
        <v>0.16</v>
      </c>
    </row>
    <row r="26" spans="1:22" hidden="1">
      <c r="A26" s="211"/>
      <c r="B26" s="222" t="s">
        <v>86</v>
      </c>
      <c r="C26" s="214"/>
      <c r="D26" s="67">
        <f t="shared" ref="D26:V26" si="12">SUM(D5,D11,D18,D24)</f>
        <v>6.5</v>
      </c>
      <c r="E26" s="67">
        <f t="shared" si="12"/>
        <v>3.1919230769230769</v>
      </c>
      <c r="F26" s="67">
        <f t="shared" si="12"/>
        <v>0</v>
      </c>
      <c r="G26" s="67">
        <f t="shared" si="12"/>
        <v>0</v>
      </c>
      <c r="H26" s="67">
        <f t="shared" si="12"/>
        <v>4.1867948717948726</v>
      </c>
      <c r="I26" s="67">
        <f t="shared" si="12"/>
        <v>0</v>
      </c>
      <c r="J26" s="67">
        <f t="shared" si="12"/>
        <v>0</v>
      </c>
      <c r="K26" s="67">
        <f t="shared" si="12"/>
        <v>2.489871794871795</v>
      </c>
      <c r="L26" s="67">
        <f t="shared" si="12"/>
        <v>2.0925641025641024</v>
      </c>
      <c r="M26" s="67">
        <f t="shared" si="12"/>
        <v>0.83333333333333337</v>
      </c>
      <c r="N26" s="67">
        <f t="shared" si="12"/>
        <v>4.5307692307692307</v>
      </c>
      <c r="O26" s="67">
        <f t="shared" si="12"/>
        <v>0.98717948717948723</v>
      </c>
      <c r="P26" s="67">
        <f t="shared" si="12"/>
        <v>1.9517948717948719</v>
      </c>
      <c r="Q26" s="67">
        <f t="shared" si="12"/>
        <v>2.5869230769230764</v>
      </c>
      <c r="R26" s="67">
        <f t="shared" si="12"/>
        <v>3.4744871794871797</v>
      </c>
      <c r="S26" s="67">
        <f t="shared" si="12"/>
        <v>2.1502564102564099</v>
      </c>
      <c r="T26" s="67">
        <f t="shared" si="12"/>
        <v>1.1505128205128206</v>
      </c>
      <c r="U26" s="67">
        <f t="shared" si="12"/>
        <v>3.1333333333333337</v>
      </c>
      <c r="V26" s="67">
        <f t="shared" si="12"/>
        <v>3.1276923076923073</v>
      </c>
    </row>
    <row r="27" spans="1:22">
      <c r="A27" s="212"/>
      <c r="B27" s="215" t="s">
        <v>87</v>
      </c>
      <c r="C27" s="216"/>
      <c r="D27" s="217"/>
      <c r="E27" s="57">
        <f t="shared" ref="E27:V27" si="13">E26/$D$26</f>
        <v>0.49106508875739646</v>
      </c>
      <c r="F27" s="57">
        <f t="shared" si="13"/>
        <v>0</v>
      </c>
      <c r="G27" s="57">
        <f t="shared" si="13"/>
        <v>0</v>
      </c>
      <c r="H27" s="57">
        <f t="shared" si="13"/>
        <v>0.64412228796844195</v>
      </c>
      <c r="I27" s="57">
        <f t="shared" si="13"/>
        <v>0</v>
      </c>
      <c r="J27" s="57">
        <f t="shared" si="13"/>
        <v>0</v>
      </c>
      <c r="K27" s="57">
        <f t="shared" si="13"/>
        <v>0.38305719921104536</v>
      </c>
      <c r="L27" s="57">
        <f t="shared" si="13"/>
        <v>0.32193293885601576</v>
      </c>
      <c r="M27" s="57">
        <f t="shared" si="13"/>
        <v>0.12820512820512822</v>
      </c>
      <c r="N27" s="57">
        <f t="shared" si="13"/>
        <v>0.69704142011834314</v>
      </c>
      <c r="O27" s="57">
        <f t="shared" si="13"/>
        <v>0.15187376725838264</v>
      </c>
      <c r="P27" s="57">
        <f t="shared" si="13"/>
        <v>0.30027613412228799</v>
      </c>
      <c r="Q27" s="57">
        <f t="shared" si="13"/>
        <v>0.39798816568047329</v>
      </c>
      <c r="R27" s="57">
        <f t="shared" si="13"/>
        <v>0.53453648915187379</v>
      </c>
      <c r="S27" s="57">
        <f t="shared" si="13"/>
        <v>0.33080867850098616</v>
      </c>
      <c r="T27" s="57">
        <f t="shared" si="13"/>
        <v>0.17700197238658777</v>
      </c>
      <c r="U27" s="57">
        <f t="shared" si="13"/>
        <v>0.48205128205128212</v>
      </c>
      <c r="V27" s="57">
        <f t="shared" si="13"/>
        <v>0.48118343195266267</v>
      </c>
    </row>
    <row r="28" spans="1:22" ht="16">
      <c r="A28" s="218" t="str">
        <f>'6. Auto Review | Respect for Hu'!A14</f>
        <v>Responsible Sourcing of Transition Minerals</v>
      </c>
      <c r="B28" s="210" t="str">
        <f>'6. Auto Review | Respect for Hu'!B14</f>
        <v>Commit</v>
      </c>
      <c r="C28" s="46" t="str">
        <f>'6. Auto Review | Respect for Hu'!C14</f>
        <v>The company has a commitment to responsible metals and minerals sourcing.</v>
      </c>
      <c r="D28" s="46">
        <f>'6. Auto Review | Respect for Hu'!E14</f>
        <v>1</v>
      </c>
      <c r="E28" s="46">
        <f>'6. Auto Review | Respect for Hu'!H14</f>
        <v>0</v>
      </c>
      <c r="F28" s="46">
        <f>'6. Auto Review | Respect for Hu'!J14</f>
        <v>0</v>
      </c>
      <c r="G28" s="46">
        <f>'6. Auto Review | Respect for Hu'!L14</f>
        <v>0</v>
      </c>
      <c r="H28" s="46">
        <f>'6. Auto Review | Respect for Hu'!N14</f>
        <v>0.5</v>
      </c>
      <c r="I28" s="46">
        <f>'6. Auto Review | Respect for Hu'!P14</f>
        <v>0</v>
      </c>
      <c r="J28" s="46">
        <f>'6. Auto Review | Respect for Hu'!R14</f>
        <v>0</v>
      </c>
      <c r="K28" s="46">
        <f>'6. Auto Review | Respect for Hu'!T14</f>
        <v>0.75</v>
      </c>
      <c r="L28" s="46">
        <f>'6. Auto Review | Respect for Hu'!V14</f>
        <v>1</v>
      </c>
      <c r="M28" s="46">
        <f>'6. Auto Review | Respect for Hu'!X14</f>
        <v>1</v>
      </c>
      <c r="N28" s="46">
        <f>'6. Auto Review | Respect for Hu'!Z14</f>
        <v>1</v>
      </c>
      <c r="O28" s="46">
        <f>'6. Auto Review | Respect for Hu'!AB14</f>
        <v>0</v>
      </c>
      <c r="P28" s="46">
        <f>'6. Auto Review | Respect for Hu'!AD14</f>
        <v>0.75</v>
      </c>
      <c r="Q28" s="46">
        <f>'6. Auto Review | Respect for Hu'!AF14</f>
        <v>0.75</v>
      </c>
      <c r="R28" s="46">
        <f>'6. Auto Review | Respect for Hu'!AH14</f>
        <v>1</v>
      </c>
      <c r="S28" s="46">
        <f>'6. Auto Review | Respect for Hu'!AJ14</f>
        <v>1</v>
      </c>
      <c r="T28" s="46">
        <f>'6. Auto Review | Respect for Hu'!AL14</f>
        <v>0.5</v>
      </c>
      <c r="U28" s="46">
        <f>'6. Auto Review | Respect for Hu'!AN14</f>
        <v>1</v>
      </c>
      <c r="V28" s="46">
        <f>'6. Auto Review | Respect for Hu'!AP14</f>
        <v>1</v>
      </c>
    </row>
    <row r="29" spans="1:22" ht="48">
      <c r="A29" s="211"/>
      <c r="B29" s="211"/>
      <c r="C29" s="46" t="str">
        <f>'6. Auto Review | Respect for Hu'!C15</f>
        <v>The company requires its suppliers to undertake due diligence in accordance with the OECD Due Diligence for Responsible Supply Chains of Minerals from Conflict-Affected and High Risk Areas</v>
      </c>
      <c r="D29" s="46">
        <f>'6. Auto Review | Respect for Hu'!E15</f>
        <v>2</v>
      </c>
      <c r="E29" s="46">
        <f>'6. Auto Review | Respect for Hu'!H15</f>
        <v>2</v>
      </c>
      <c r="F29" s="46">
        <f>'6. Auto Review | Respect for Hu'!J15</f>
        <v>0</v>
      </c>
      <c r="G29" s="46">
        <f>'6. Auto Review | Respect for Hu'!L15</f>
        <v>0</v>
      </c>
      <c r="H29" s="46">
        <f>'6. Auto Review | Respect for Hu'!N15</f>
        <v>1.5</v>
      </c>
      <c r="I29" s="46">
        <f>'6. Auto Review | Respect for Hu'!P15</f>
        <v>0</v>
      </c>
      <c r="J29" s="46">
        <f>'6. Auto Review | Respect for Hu'!R15</f>
        <v>0</v>
      </c>
      <c r="K29" s="46">
        <f>'6. Auto Review | Respect for Hu'!T15</f>
        <v>2</v>
      </c>
      <c r="L29" s="46">
        <f>'6. Auto Review | Respect for Hu'!V15</f>
        <v>0</v>
      </c>
      <c r="M29" s="46">
        <f>'6. Auto Review | Respect for Hu'!X15</f>
        <v>0</v>
      </c>
      <c r="N29" s="46">
        <f>'6. Auto Review | Respect for Hu'!Z15</f>
        <v>2</v>
      </c>
      <c r="O29" s="46">
        <f>'6. Auto Review | Respect for Hu'!AB15</f>
        <v>0</v>
      </c>
      <c r="P29" s="46">
        <f>'6. Auto Review | Respect for Hu'!AD15</f>
        <v>1</v>
      </c>
      <c r="Q29" s="46">
        <f>'6. Auto Review | Respect for Hu'!AF15</f>
        <v>0.5</v>
      </c>
      <c r="R29" s="46">
        <f>'6. Auto Review | Respect for Hu'!AH15</f>
        <v>0.5</v>
      </c>
      <c r="S29" s="46">
        <f>'6. Auto Review | Respect for Hu'!AJ15</f>
        <v>2</v>
      </c>
      <c r="T29" s="46">
        <f>'6. Auto Review | Respect for Hu'!AL15</f>
        <v>0</v>
      </c>
      <c r="U29" s="46">
        <f>'6. Auto Review | Respect for Hu'!AN15</f>
        <v>1.5</v>
      </c>
      <c r="V29" s="46">
        <f>'6. Auto Review | Respect for Hu'!AP15</f>
        <v>0.5</v>
      </c>
    </row>
    <row r="30" spans="1:22" ht="16" hidden="1">
      <c r="A30" s="211"/>
      <c r="B30" s="211"/>
      <c r="C30" s="47" t="s">
        <v>74</v>
      </c>
      <c r="D30" s="45">
        <f t="shared" ref="D30:V30" si="14">SUM(D28:D29)</f>
        <v>3</v>
      </c>
      <c r="E30" s="45">
        <f t="shared" si="14"/>
        <v>2</v>
      </c>
      <c r="F30" s="45">
        <f t="shared" si="14"/>
        <v>0</v>
      </c>
      <c r="G30" s="45">
        <f t="shared" si="14"/>
        <v>0</v>
      </c>
      <c r="H30" s="45">
        <f t="shared" si="14"/>
        <v>2</v>
      </c>
      <c r="I30" s="45">
        <f t="shared" si="14"/>
        <v>0</v>
      </c>
      <c r="J30" s="45">
        <f t="shared" si="14"/>
        <v>0</v>
      </c>
      <c r="K30" s="45">
        <f t="shared" si="14"/>
        <v>2.75</v>
      </c>
      <c r="L30" s="45">
        <f t="shared" si="14"/>
        <v>1</v>
      </c>
      <c r="M30" s="45">
        <f t="shared" si="14"/>
        <v>1</v>
      </c>
      <c r="N30" s="45">
        <f t="shared" si="14"/>
        <v>3</v>
      </c>
      <c r="O30" s="45">
        <f t="shared" si="14"/>
        <v>0</v>
      </c>
      <c r="P30" s="45">
        <f t="shared" si="14"/>
        <v>1.75</v>
      </c>
      <c r="Q30" s="45">
        <f t="shared" si="14"/>
        <v>1.25</v>
      </c>
      <c r="R30" s="45">
        <f t="shared" si="14"/>
        <v>1.5</v>
      </c>
      <c r="S30" s="45">
        <f t="shared" si="14"/>
        <v>3</v>
      </c>
      <c r="T30" s="45">
        <f t="shared" si="14"/>
        <v>0.5</v>
      </c>
      <c r="U30" s="45">
        <f t="shared" si="14"/>
        <v>2.5</v>
      </c>
      <c r="V30" s="45">
        <f t="shared" si="14"/>
        <v>1.5</v>
      </c>
    </row>
    <row r="31" spans="1:22" ht="16" hidden="1">
      <c r="A31" s="211"/>
      <c r="B31" s="211"/>
      <c r="C31" s="49" t="s">
        <v>75</v>
      </c>
      <c r="D31" s="54">
        <f>'7. Weightings'!$C$8</f>
        <v>1</v>
      </c>
      <c r="E31" s="64">
        <f t="shared" ref="E31:V31" si="15">(E30/$D$30)*$D$31</f>
        <v>0.66666666666666663</v>
      </c>
      <c r="F31" s="64">
        <f t="shared" si="15"/>
        <v>0</v>
      </c>
      <c r="G31" s="64">
        <f t="shared" si="15"/>
        <v>0</v>
      </c>
      <c r="H31" s="64">
        <f t="shared" si="15"/>
        <v>0.66666666666666663</v>
      </c>
      <c r="I31" s="64">
        <f t="shared" si="15"/>
        <v>0</v>
      </c>
      <c r="J31" s="64">
        <f t="shared" si="15"/>
        <v>0</v>
      </c>
      <c r="K31" s="64">
        <f t="shared" si="15"/>
        <v>0.91666666666666663</v>
      </c>
      <c r="L31" s="64">
        <f t="shared" si="15"/>
        <v>0.33333333333333331</v>
      </c>
      <c r="M31" s="64">
        <f t="shared" si="15"/>
        <v>0.33333333333333331</v>
      </c>
      <c r="N31" s="64">
        <f t="shared" si="15"/>
        <v>1</v>
      </c>
      <c r="O31" s="64">
        <f t="shared" si="15"/>
        <v>0</v>
      </c>
      <c r="P31" s="64">
        <f t="shared" si="15"/>
        <v>0.58333333333333337</v>
      </c>
      <c r="Q31" s="64">
        <f t="shared" si="15"/>
        <v>0.41666666666666669</v>
      </c>
      <c r="R31" s="64">
        <f t="shared" si="15"/>
        <v>0.5</v>
      </c>
      <c r="S31" s="64">
        <f t="shared" si="15"/>
        <v>1</v>
      </c>
      <c r="T31" s="64">
        <f t="shared" si="15"/>
        <v>0.16666666666666666</v>
      </c>
      <c r="U31" s="64">
        <f t="shared" si="15"/>
        <v>0.83333333333333337</v>
      </c>
      <c r="V31" s="64">
        <f t="shared" si="15"/>
        <v>0.5</v>
      </c>
    </row>
    <row r="32" spans="1:22" ht="16">
      <c r="A32" s="211"/>
      <c r="B32" s="212"/>
      <c r="C32" s="52" t="s">
        <v>76</v>
      </c>
      <c r="D32" s="65"/>
      <c r="E32" s="55">
        <f t="shared" ref="E32:V32" si="16">E31/$D$31</f>
        <v>0.66666666666666663</v>
      </c>
      <c r="F32" s="55">
        <f t="shared" si="16"/>
        <v>0</v>
      </c>
      <c r="G32" s="55">
        <f t="shared" si="16"/>
        <v>0</v>
      </c>
      <c r="H32" s="55">
        <f t="shared" si="16"/>
        <v>0.66666666666666663</v>
      </c>
      <c r="I32" s="55">
        <f t="shared" si="16"/>
        <v>0</v>
      </c>
      <c r="J32" s="55">
        <f t="shared" si="16"/>
        <v>0</v>
      </c>
      <c r="K32" s="55">
        <f t="shared" si="16"/>
        <v>0.91666666666666663</v>
      </c>
      <c r="L32" s="55">
        <f t="shared" si="16"/>
        <v>0.33333333333333331</v>
      </c>
      <c r="M32" s="55">
        <f t="shared" si="16"/>
        <v>0.33333333333333331</v>
      </c>
      <c r="N32" s="55">
        <f t="shared" si="16"/>
        <v>1</v>
      </c>
      <c r="O32" s="55">
        <f t="shared" si="16"/>
        <v>0</v>
      </c>
      <c r="P32" s="55">
        <f t="shared" si="16"/>
        <v>0.58333333333333337</v>
      </c>
      <c r="Q32" s="55">
        <f t="shared" si="16"/>
        <v>0.41666666666666669</v>
      </c>
      <c r="R32" s="55">
        <f t="shared" si="16"/>
        <v>0.5</v>
      </c>
      <c r="S32" s="55">
        <f t="shared" si="16"/>
        <v>1</v>
      </c>
      <c r="T32" s="55">
        <f t="shared" si="16"/>
        <v>0.16666666666666666</v>
      </c>
      <c r="U32" s="55">
        <f t="shared" si="16"/>
        <v>0.83333333333333337</v>
      </c>
      <c r="V32" s="55">
        <f t="shared" si="16"/>
        <v>0.5</v>
      </c>
    </row>
    <row r="33" spans="1:22" ht="32">
      <c r="A33" s="211"/>
      <c r="B33" s="210" t="str">
        <f>'6. Auto Review | Respect for Hu'!B16</f>
        <v>Identify</v>
      </c>
      <c r="C33" s="46" t="str">
        <f>'6. Auto Review | Respect for Hu'!C16</f>
        <v xml:space="preserve">The company has a process in place to assess transition minerals risks in their supply chain to the point of extraction. </v>
      </c>
      <c r="D33" s="46">
        <f>'6. Auto Review | Respect for Hu'!E16</f>
        <v>2</v>
      </c>
      <c r="E33" s="46">
        <f>'6. Auto Review | Respect for Hu'!H16</f>
        <v>0</v>
      </c>
      <c r="F33" s="46">
        <f>'6. Auto Review | Respect for Hu'!J16</f>
        <v>0</v>
      </c>
      <c r="G33" s="46">
        <f>'6. Auto Review | Respect for Hu'!L16</f>
        <v>0</v>
      </c>
      <c r="H33" s="46">
        <f>'6. Auto Review | Respect for Hu'!N16</f>
        <v>2</v>
      </c>
      <c r="I33" s="46">
        <f>'6. Auto Review | Respect for Hu'!P16</f>
        <v>0</v>
      </c>
      <c r="J33" s="46">
        <f>'6. Auto Review | Respect for Hu'!R16</f>
        <v>0</v>
      </c>
      <c r="K33" s="46">
        <f>'6. Auto Review | Respect for Hu'!T16</f>
        <v>0</v>
      </c>
      <c r="L33" s="46">
        <f>'6. Auto Review | Respect for Hu'!V16</f>
        <v>0</v>
      </c>
      <c r="M33" s="46">
        <f>'6. Auto Review | Respect for Hu'!X16</f>
        <v>0</v>
      </c>
      <c r="N33" s="46">
        <f>'6. Auto Review | Respect for Hu'!Z16</f>
        <v>2</v>
      </c>
      <c r="O33" s="46">
        <f>'6. Auto Review | Respect for Hu'!AB16</f>
        <v>0</v>
      </c>
      <c r="P33" s="46">
        <f>'6. Auto Review | Respect for Hu'!AD16</f>
        <v>1</v>
      </c>
      <c r="Q33" s="46">
        <f>'6. Auto Review | Respect for Hu'!AF16</f>
        <v>1</v>
      </c>
      <c r="R33" s="46">
        <f>'6. Auto Review | Respect for Hu'!AH16</f>
        <v>2</v>
      </c>
      <c r="S33" s="46">
        <f>'6. Auto Review | Respect for Hu'!AJ16</f>
        <v>0</v>
      </c>
      <c r="T33" s="46">
        <f>'6. Auto Review | Respect for Hu'!AL16</f>
        <v>0</v>
      </c>
      <c r="U33" s="46">
        <f>'6. Auto Review | Respect for Hu'!AN16</f>
        <v>2</v>
      </c>
      <c r="V33" s="46">
        <f>'6. Auto Review | Respect for Hu'!AP16</f>
        <v>1.5</v>
      </c>
    </row>
    <row r="34" spans="1:22" ht="32">
      <c r="A34" s="211"/>
      <c r="B34" s="211"/>
      <c r="C34" s="46" t="str">
        <f>'6. Auto Review | Respect for Hu'!C17</f>
        <v>The company discloses transition minerals risks in their supply chain and where they are located.</v>
      </c>
      <c r="D34" s="46">
        <f>'6. Auto Review | Respect for Hu'!E17</f>
        <v>1</v>
      </c>
      <c r="E34" s="46">
        <f>'6. Auto Review | Respect for Hu'!H17</f>
        <v>0</v>
      </c>
      <c r="F34" s="46">
        <f>'6. Auto Review | Respect for Hu'!J17</f>
        <v>0</v>
      </c>
      <c r="G34" s="46">
        <f>'6. Auto Review | Respect for Hu'!L17</f>
        <v>0</v>
      </c>
      <c r="H34" s="46">
        <f>'6. Auto Review | Respect for Hu'!N17</f>
        <v>1</v>
      </c>
      <c r="I34" s="46">
        <f>'6. Auto Review | Respect for Hu'!P17</f>
        <v>0</v>
      </c>
      <c r="J34" s="46">
        <f>'6. Auto Review | Respect for Hu'!R17</f>
        <v>0</v>
      </c>
      <c r="K34" s="46">
        <f>'6. Auto Review | Respect for Hu'!T17</f>
        <v>0</v>
      </c>
      <c r="L34" s="46">
        <f>'6. Auto Review | Respect for Hu'!V17</f>
        <v>0</v>
      </c>
      <c r="M34" s="46">
        <f>'6. Auto Review | Respect for Hu'!X17</f>
        <v>0</v>
      </c>
      <c r="N34" s="46">
        <f>'6. Auto Review | Respect for Hu'!Z17</f>
        <v>1</v>
      </c>
      <c r="O34" s="46">
        <f>'6. Auto Review | Respect for Hu'!AB17</f>
        <v>0</v>
      </c>
      <c r="P34" s="46">
        <f>'6. Auto Review | Respect for Hu'!AD17</f>
        <v>0</v>
      </c>
      <c r="Q34" s="46">
        <f>'6. Auto Review | Respect for Hu'!AF17</f>
        <v>0</v>
      </c>
      <c r="R34" s="46">
        <f>'6. Auto Review | Respect for Hu'!AH17</f>
        <v>1</v>
      </c>
      <c r="S34" s="46">
        <f>'6. Auto Review | Respect for Hu'!AJ17</f>
        <v>0.5</v>
      </c>
      <c r="T34" s="46">
        <f>'6. Auto Review | Respect for Hu'!AL17</f>
        <v>0</v>
      </c>
      <c r="U34" s="46">
        <f>'6. Auto Review | Respect for Hu'!AN17</f>
        <v>1</v>
      </c>
      <c r="V34" s="46">
        <f>'6. Auto Review | Respect for Hu'!AP17</f>
        <v>0.5</v>
      </c>
    </row>
    <row r="35" spans="1:22" ht="32">
      <c r="A35" s="211"/>
      <c r="B35" s="211"/>
      <c r="C35" s="46" t="str">
        <f>'6. Auto Review | Respect for Hu'!C18</f>
        <v>The company publishes a smelter or refiner (SoR) list and indicates which SoRs are conformant with the Responsible Minerals Initiative (RMI).</v>
      </c>
      <c r="D35" s="46">
        <f>'6. Auto Review | Respect for Hu'!E18</f>
        <v>1</v>
      </c>
      <c r="E35" s="46">
        <f>'6. Auto Review | Respect for Hu'!H18</f>
        <v>0.25</v>
      </c>
      <c r="F35" s="46">
        <f>'6. Auto Review | Respect for Hu'!J18</f>
        <v>0</v>
      </c>
      <c r="G35" s="46">
        <f>'6. Auto Review | Respect for Hu'!L18</f>
        <v>0</v>
      </c>
      <c r="H35" s="46">
        <f>'6. Auto Review | Respect for Hu'!N18</f>
        <v>1</v>
      </c>
      <c r="I35" s="46">
        <f>'6. Auto Review | Respect for Hu'!P18</f>
        <v>0</v>
      </c>
      <c r="J35" s="46">
        <f>'6. Auto Review | Respect for Hu'!R18</f>
        <v>0</v>
      </c>
      <c r="K35" s="46">
        <f>'6. Auto Review | Respect for Hu'!T18</f>
        <v>1</v>
      </c>
      <c r="L35" s="46">
        <f>'6. Auto Review | Respect for Hu'!V18</f>
        <v>0</v>
      </c>
      <c r="M35" s="46">
        <f>'6. Auto Review | Respect for Hu'!X18</f>
        <v>0</v>
      </c>
      <c r="N35" s="46">
        <f>'6. Auto Review | Respect for Hu'!Z18</f>
        <v>1</v>
      </c>
      <c r="O35" s="46">
        <f>'6. Auto Review | Respect for Hu'!AB18</f>
        <v>0</v>
      </c>
      <c r="P35" s="46">
        <f>'6. Auto Review | Respect for Hu'!AD18</f>
        <v>0.25</v>
      </c>
      <c r="Q35" s="46">
        <f>'6. Auto Review | Respect for Hu'!AF18</f>
        <v>0.25</v>
      </c>
      <c r="R35" s="46">
        <f>'6. Auto Review | Respect for Hu'!AH18</f>
        <v>0.25</v>
      </c>
      <c r="S35" s="46">
        <f>'6. Auto Review | Respect for Hu'!AJ18</f>
        <v>0.25</v>
      </c>
      <c r="T35" s="46">
        <f>'6. Auto Review | Respect for Hu'!AL18</f>
        <v>0</v>
      </c>
      <c r="U35" s="46">
        <f>'6. Auto Review | Respect for Hu'!AN18</f>
        <v>1</v>
      </c>
      <c r="V35" s="46">
        <f>'6. Auto Review | Respect for Hu'!AP18</f>
        <v>0.25</v>
      </c>
    </row>
    <row r="36" spans="1:22" ht="15.75" hidden="1" customHeight="1">
      <c r="A36" s="211"/>
      <c r="B36" s="211"/>
      <c r="C36" s="47" t="s">
        <v>77</v>
      </c>
      <c r="D36" s="45">
        <f t="shared" ref="D36:V36" si="17">SUM(D33:D35)</f>
        <v>4</v>
      </c>
      <c r="E36" s="45">
        <f t="shared" si="17"/>
        <v>0.25</v>
      </c>
      <c r="F36" s="45">
        <f t="shared" si="17"/>
        <v>0</v>
      </c>
      <c r="G36" s="45">
        <f t="shared" si="17"/>
        <v>0</v>
      </c>
      <c r="H36" s="45">
        <f t="shared" si="17"/>
        <v>4</v>
      </c>
      <c r="I36" s="45">
        <f t="shared" si="17"/>
        <v>0</v>
      </c>
      <c r="J36" s="45">
        <f t="shared" si="17"/>
        <v>0</v>
      </c>
      <c r="K36" s="45">
        <f t="shared" si="17"/>
        <v>1</v>
      </c>
      <c r="L36" s="45">
        <f t="shared" si="17"/>
        <v>0</v>
      </c>
      <c r="M36" s="45">
        <f t="shared" si="17"/>
        <v>0</v>
      </c>
      <c r="N36" s="45">
        <f t="shared" si="17"/>
        <v>4</v>
      </c>
      <c r="O36" s="45">
        <f t="shared" si="17"/>
        <v>0</v>
      </c>
      <c r="P36" s="45">
        <f t="shared" si="17"/>
        <v>1.25</v>
      </c>
      <c r="Q36" s="45">
        <f t="shared" si="17"/>
        <v>1.25</v>
      </c>
      <c r="R36" s="45">
        <f t="shared" si="17"/>
        <v>3.25</v>
      </c>
      <c r="S36" s="45">
        <f t="shared" si="17"/>
        <v>0.75</v>
      </c>
      <c r="T36" s="45">
        <f t="shared" si="17"/>
        <v>0</v>
      </c>
      <c r="U36" s="45">
        <f t="shared" si="17"/>
        <v>4</v>
      </c>
      <c r="V36" s="45">
        <f t="shared" si="17"/>
        <v>2.25</v>
      </c>
    </row>
    <row r="37" spans="1:22" ht="16" hidden="1">
      <c r="A37" s="211"/>
      <c r="B37" s="211"/>
      <c r="C37" s="49" t="s">
        <v>78</v>
      </c>
      <c r="D37" s="54">
        <f>'7. Weightings'!$C$9</f>
        <v>1.5</v>
      </c>
      <c r="E37" s="64">
        <f t="shared" ref="E37:V37" si="18">(E36/$D$36)*$D$37</f>
        <v>9.375E-2</v>
      </c>
      <c r="F37" s="64">
        <f t="shared" si="18"/>
        <v>0</v>
      </c>
      <c r="G37" s="64">
        <f t="shared" si="18"/>
        <v>0</v>
      </c>
      <c r="H37" s="64">
        <f t="shared" si="18"/>
        <v>1.5</v>
      </c>
      <c r="I37" s="64">
        <f t="shared" si="18"/>
        <v>0</v>
      </c>
      <c r="J37" s="64">
        <f t="shared" si="18"/>
        <v>0</v>
      </c>
      <c r="K37" s="64">
        <f t="shared" si="18"/>
        <v>0.375</v>
      </c>
      <c r="L37" s="64">
        <f t="shared" si="18"/>
        <v>0</v>
      </c>
      <c r="M37" s="64">
        <f t="shared" si="18"/>
        <v>0</v>
      </c>
      <c r="N37" s="64">
        <f t="shared" si="18"/>
        <v>1.5</v>
      </c>
      <c r="O37" s="64">
        <f t="shared" si="18"/>
        <v>0</v>
      </c>
      <c r="P37" s="64">
        <f t="shared" si="18"/>
        <v>0.46875</v>
      </c>
      <c r="Q37" s="64">
        <f t="shared" si="18"/>
        <v>0.46875</v>
      </c>
      <c r="R37" s="64">
        <f t="shared" si="18"/>
        <v>1.21875</v>
      </c>
      <c r="S37" s="64">
        <f t="shared" si="18"/>
        <v>0.28125</v>
      </c>
      <c r="T37" s="64">
        <f t="shared" si="18"/>
        <v>0</v>
      </c>
      <c r="U37" s="64">
        <f t="shared" si="18"/>
        <v>1.5</v>
      </c>
      <c r="V37" s="64">
        <f t="shared" si="18"/>
        <v>0.84375</v>
      </c>
    </row>
    <row r="38" spans="1:22" ht="16">
      <c r="A38" s="211"/>
      <c r="B38" s="212"/>
      <c r="C38" s="52" t="s">
        <v>79</v>
      </c>
      <c r="D38" s="65"/>
      <c r="E38" s="55">
        <f t="shared" ref="E38:V38" si="19">E37/$D$37</f>
        <v>6.25E-2</v>
      </c>
      <c r="F38" s="55">
        <f t="shared" si="19"/>
        <v>0</v>
      </c>
      <c r="G38" s="55">
        <f t="shared" si="19"/>
        <v>0</v>
      </c>
      <c r="H38" s="55">
        <f t="shared" si="19"/>
        <v>1</v>
      </c>
      <c r="I38" s="55">
        <f t="shared" si="19"/>
        <v>0</v>
      </c>
      <c r="J38" s="55">
        <f t="shared" si="19"/>
        <v>0</v>
      </c>
      <c r="K38" s="55">
        <f t="shared" si="19"/>
        <v>0.25</v>
      </c>
      <c r="L38" s="55">
        <f t="shared" si="19"/>
        <v>0</v>
      </c>
      <c r="M38" s="55">
        <f t="shared" si="19"/>
        <v>0</v>
      </c>
      <c r="N38" s="55">
        <f t="shared" si="19"/>
        <v>1</v>
      </c>
      <c r="O38" s="55">
        <f t="shared" si="19"/>
        <v>0</v>
      </c>
      <c r="P38" s="55">
        <f t="shared" si="19"/>
        <v>0.3125</v>
      </c>
      <c r="Q38" s="55">
        <f t="shared" si="19"/>
        <v>0.3125</v>
      </c>
      <c r="R38" s="55">
        <f t="shared" si="19"/>
        <v>0.8125</v>
      </c>
      <c r="S38" s="55">
        <f t="shared" si="19"/>
        <v>0.1875</v>
      </c>
      <c r="T38" s="55">
        <f t="shared" si="19"/>
        <v>0</v>
      </c>
      <c r="U38" s="55">
        <f t="shared" si="19"/>
        <v>1</v>
      </c>
      <c r="V38" s="55">
        <f t="shared" si="19"/>
        <v>0.5625</v>
      </c>
    </row>
    <row r="39" spans="1:22" ht="32">
      <c r="A39" s="211"/>
      <c r="B39" s="210" t="str">
        <f>'6. Auto Review | Respect for Hu'!B19</f>
        <v>Prevent, Mitigate and Account</v>
      </c>
      <c r="C39" s="46" t="str">
        <f>'6. Auto Review | Respect for Hu'!C19</f>
        <v>The company discloses how it monitors/audits suppliers for compliance with the transition minerals due diligence requirements.</v>
      </c>
      <c r="D39" s="46">
        <f>'6. Auto Review | Respect for Hu'!E19</f>
        <v>2</v>
      </c>
      <c r="E39" s="46">
        <f>'6. Auto Review | Respect for Hu'!H19</f>
        <v>1.5</v>
      </c>
      <c r="F39" s="46">
        <f>'6. Auto Review | Respect for Hu'!J19</f>
        <v>0</v>
      </c>
      <c r="G39" s="46">
        <f>'6. Auto Review | Respect for Hu'!L19</f>
        <v>0</v>
      </c>
      <c r="H39" s="46">
        <f>'6. Auto Review | Respect for Hu'!N19</f>
        <v>1.5</v>
      </c>
      <c r="I39" s="46">
        <f>'6. Auto Review | Respect for Hu'!P19</f>
        <v>0</v>
      </c>
      <c r="J39" s="46">
        <f>'6. Auto Review | Respect for Hu'!R19</f>
        <v>0</v>
      </c>
      <c r="K39" s="46">
        <f>'6. Auto Review | Respect for Hu'!T19</f>
        <v>0.5</v>
      </c>
      <c r="L39" s="46">
        <f>'6. Auto Review | Respect for Hu'!V19</f>
        <v>0.5</v>
      </c>
      <c r="M39" s="46">
        <f>'6. Auto Review | Respect for Hu'!X19</f>
        <v>0</v>
      </c>
      <c r="N39" s="46">
        <f>'6. Auto Review | Respect for Hu'!Z19</f>
        <v>1</v>
      </c>
      <c r="O39" s="46">
        <f>'6. Auto Review | Respect for Hu'!AB19</f>
        <v>0.5</v>
      </c>
      <c r="P39" s="46">
        <f>'6. Auto Review | Respect for Hu'!AD19</f>
        <v>0.25</v>
      </c>
      <c r="Q39" s="46">
        <f>'6. Auto Review | Respect for Hu'!AF19</f>
        <v>0.5</v>
      </c>
      <c r="R39" s="46">
        <f>'6. Auto Review | Respect for Hu'!AH19</f>
        <v>2</v>
      </c>
      <c r="S39" s="46">
        <f>'6. Auto Review | Respect for Hu'!AJ19</f>
        <v>1.5</v>
      </c>
      <c r="T39" s="46">
        <f>'6. Auto Review | Respect for Hu'!AL19</f>
        <v>0</v>
      </c>
      <c r="U39" s="46">
        <f>'6. Auto Review | Respect for Hu'!AN19</f>
        <v>1</v>
      </c>
      <c r="V39" s="46">
        <f>'6. Auto Review | Respect for Hu'!AP19</f>
        <v>2</v>
      </c>
    </row>
    <row r="40" spans="1:22" ht="32">
      <c r="A40" s="211"/>
      <c r="B40" s="211"/>
      <c r="C40" s="46" t="str">
        <f>'6. Auto Review | Respect for Hu'!C20</f>
        <v>The company formally engages SoRs to build their capacity to conduct due diligence of their own supply chains.</v>
      </c>
      <c r="D40" s="46">
        <f>'6. Auto Review | Respect for Hu'!E20</f>
        <v>2</v>
      </c>
      <c r="E40" s="46">
        <f>'6. Auto Review | Respect for Hu'!H20</f>
        <v>0</v>
      </c>
      <c r="F40" s="46">
        <f>'6. Auto Review | Respect for Hu'!J20</f>
        <v>0</v>
      </c>
      <c r="G40" s="46">
        <f>'6. Auto Review | Respect for Hu'!L20</f>
        <v>0</v>
      </c>
      <c r="H40" s="46">
        <f>'6. Auto Review | Respect for Hu'!N20</f>
        <v>1</v>
      </c>
      <c r="I40" s="46">
        <f>'6. Auto Review | Respect for Hu'!P20</f>
        <v>0</v>
      </c>
      <c r="J40" s="46">
        <f>'6. Auto Review | Respect for Hu'!R20</f>
        <v>0</v>
      </c>
      <c r="K40" s="46">
        <f>'6. Auto Review | Respect for Hu'!T20</f>
        <v>2</v>
      </c>
      <c r="L40" s="46">
        <f>'6. Auto Review | Respect for Hu'!V20</f>
        <v>0</v>
      </c>
      <c r="M40" s="46">
        <f>'6. Auto Review | Respect for Hu'!X20</f>
        <v>0</v>
      </c>
      <c r="N40" s="46">
        <f>'6. Auto Review | Respect for Hu'!Z20</f>
        <v>0</v>
      </c>
      <c r="O40" s="46">
        <f>'6. Auto Review | Respect for Hu'!AB20</f>
        <v>0</v>
      </c>
      <c r="P40" s="46">
        <f>'6. Auto Review | Respect for Hu'!AD20</f>
        <v>0</v>
      </c>
      <c r="Q40" s="46">
        <f>'6. Auto Review | Respect for Hu'!AF20</f>
        <v>0</v>
      </c>
      <c r="R40" s="46">
        <f>'6. Auto Review | Respect for Hu'!AH20</f>
        <v>0.5</v>
      </c>
      <c r="S40" s="46">
        <f>'6. Auto Review | Respect for Hu'!AJ20</f>
        <v>0.5</v>
      </c>
      <c r="T40" s="46">
        <f>'6. Auto Review | Respect for Hu'!AL20</f>
        <v>0.5</v>
      </c>
      <c r="U40" s="46">
        <f>'6. Auto Review | Respect for Hu'!AN20</f>
        <v>0.5</v>
      </c>
      <c r="V40" s="46">
        <f>'6. Auto Review | Respect for Hu'!AP20</f>
        <v>0.5</v>
      </c>
    </row>
    <row r="41" spans="1:22" ht="32">
      <c r="A41" s="211"/>
      <c r="B41" s="211"/>
      <c r="C41" s="46" t="str">
        <f>'6. Auto Review | Respect for Hu'!C21</f>
        <v>The company formally engages extractives companies and includes human rights clauses in any contractual arrangements.</v>
      </c>
      <c r="D41" s="46">
        <f>'6. Auto Review | Respect for Hu'!E21</f>
        <v>2</v>
      </c>
      <c r="E41" s="46">
        <f>'6. Auto Review | Respect for Hu'!H21</f>
        <v>2</v>
      </c>
      <c r="F41" s="46">
        <f>'6. Auto Review | Respect for Hu'!J21</f>
        <v>0</v>
      </c>
      <c r="G41" s="46">
        <f>'6. Auto Review | Respect for Hu'!L21</f>
        <v>0</v>
      </c>
      <c r="H41" s="46">
        <f>'6. Auto Review | Respect for Hu'!N21</f>
        <v>0</v>
      </c>
      <c r="I41" s="46">
        <f>'6. Auto Review | Respect for Hu'!P21</f>
        <v>0</v>
      </c>
      <c r="J41" s="46">
        <f>'6. Auto Review | Respect for Hu'!R21</f>
        <v>0</v>
      </c>
      <c r="K41" s="46">
        <f>'6. Auto Review | Respect for Hu'!T21</f>
        <v>0</v>
      </c>
      <c r="L41" s="46">
        <f>'6. Auto Review | Respect for Hu'!V21</f>
        <v>0</v>
      </c>
      <c r="M41" s="46">
        <f>'6. Auto Review | Respect for Hu'!X21</f>
        <v>0</v>
      </c>
      <c r="N41" s="46">
        <f>'6. Auto Review | Respect for Hu'!Z21</f>
        <v>0</v>
      </c>
      <c r="O41" s="46">
        <f>'6. Auto Review | Respect for Hu'!AB21</f>
        <v>0</v>
      </c>
      <c r="P41" s="46">
        <f>'6. Auto Review | Respect for Hu'!AD21</f>
        <v>0</v>
      </c>
      <c r="Q41" s="46">
        <f>'6. Auto Review | Respect for Hu'!AF21</f>
        <v>0</v>
      </c>
      <c r="R41" s="46">
        <f>'6. Auto Review | Respect for Hu'!AH21</f>
        <v>0</v>
      </c>
      <c r="S41" s="46">
        <f>'6. Auto Review | Respect for Hu'!AJ21</f>
        <v>0</v>
      </c>
      <c r="T41" s="46">
        <f>'6. Auto Review | Respect for Hu'!AL21</f>
        <v>0</v>
      </c>
      <c r="U41" s="46">
        <f>'6. Auto Review | Respect for Hu'!AN21</f>
        <v>0</v>
      </c>
      <c r="V41" s="46">
        <f>'6. Auto Review | Respect for Hu'!AP21</f>
        <v>0</v>
      </c>
    </row>
    <row r="42" spans="1:22" ht="32">
      <c r="A42" s="211"/>
      <c r="B42" s="211"/>
      <c r="C42" s="46" t="str">
        <f>'6. Auto Review | Respect for Hu'!C22</f>
        <v>The company is a member of a multistakeholder group (e.g. IRMA) that monitors and audits mines.</v>
      </c>
      <c r="D42" s="46">
        <f>'6. Auto Review | Respect for Hu'!E22</f>
        <v>2</v>
      </c>
      <c r="E42" s="46">
        <f>'6. Auto Review | Respect for Hu'!H22</f>
        <v>0.5</v>
      </c>
      <c r="F42" s="46">
        <f>'6. Auto Review | Respect for Hu'!J22</f>
        <v>0</v>
      </c>
      <c r="G42" s="46">
        <f>'6. Auto Review | Respect for Hu'!L22</f>
        <v>0</v>
      </c>
      <c r="H42" s="46">
        <f>'6. Auto Review | Respect for Hu'!N22</f>
        <v>1.5</v>
      </c>
      <c r="I42" s="46">
        <f>'6. Auto Review | Respect for Hu'!P22</f>
        <v>0</v>
      </c>
      <c r="J42" s="46">
        <f>'6. Auto Review | Respect for Hu'!R22</f>
        <v>0</v>
      </c>
      <c r="K42" s="46">
        <f>'6. Auto Review | Respect for Hu'!T22</f>
        <v>0.5</v>
      </c>
      <c r="L42" s="46">
        <f>'6. Auto Review | Respect for Hu'!V22</f>
        <v>0</v>
      </c>
      <c r="M42" s="46">
        <f>'6. Auto Review | Respect for Hu'!X22</f>
        <v>0</v>
      </c>
      <c r="N42" s="46">
        <f>'6. Auto Review | Respect for Hu'!Z22</f>
        <v>1.5</v>
      </c>
      <c r="O42" s="46">
        <f>'6. Auto Review | Respect for Hu'!AB22</f>
        <v>0</v>
      </c>
      <c r="P42" s="46">
        <f>'6. Auto Review | Respect for Hu'!AD22</f>
        <v>0</v>
      </c>
      <c r="Q42" s="46">
        <f>'6. Auto Review | Respect for Hu'!AF22</f>
        <v>0</v>
      </c>
      <c r="R42" s="46">
        <f>'6. Auto Review | Respect for Hu'!AH22</f>
        <v>0</v>
      </c>
      <c r="S42" s="46">
        <f>'6. Auto Review | Respect for Hu'!AJ22</f>
        <v>0.5</v>
      </c>
      <c r="T42" s="46">
        <f>'6. Auto Review | Respect for Hu'!AL22</f>
        <v>0</v>
      </c>
      <c r="U42" s="46">
        <f>'6. Auto Review | Respect for Hu'!AN22</f>
        <v>0.5</v>
      </c>
      <c r="V42" s="46">
        <f>'6. Auto Review | Respect for Hu'!AP22</f>
        <v>0</v>
      </c>
    </row>
    <row r="43" spans="1:22" ht="48">
      <c r="A43" s="211"/>
      <c r="B43" s="211"/>
      <c r="C43" s="46" t="str">
        <f>'6. Auto Review | Respect for Hu'!C23</f>
        <v>The company reports on how it is prepared to respond if it finds non-conformances associated with its responsible minerals sourcing policy occurring in its operations or supply chains.</v>
      </c>
      <c r="D43" s="46">
        <f>'6. Auto Review | Respect for Hu'!E23</f>
        <v>1.5</v>
      </c>
      <c r="E43" s="46">
        <f>'6. Auto Review | Respect for Hu'!H23</f>
        <v>0.5</v>
      </c>
      <c r="F43" s="46">
        <f>'6. Auto Review | Respect for Hu'!J23</f>
        <v>0</v>
      </c>
      <c r="G43" s="46">
        <f>'6. Auto Review | Respect for Hu'!L23</f>
        <v>0</v>
      </c>
      <c r="H43" s="46">
        <f>'6. Auto Review | Respect for Hu'!N23</f>
        <v>1.5</v>
      </c>
      <c r="I43" s="46">
        <f>'6. Auto Review | Respect for Hu'!P23</f>
        <v>0</v>
      </c>
      <c r="J43" s="46">
        <f>'6. Auto Review | Respect for Hu'!R23</f>
        <v>0</v>
      </c>
      <c r="K43" s="46">
        <f>'6. Auto Review | Respect for Hu'!T23</f>
        <v>1</v>
      </c>
      <c r="L43" s="46">
        <f>'6. Auto Review | Respect for Hu'!V23</f>
        <v>0.5</v>
      </c>
      <c r="M43" s="46">
        <f>'6. Auto Review | Respect for Hu'!X23</f>
        <v>0</v>
      </c>
      <c r="N43" s="46">
        <f>'6. Auto Review | Respect for Hu'!Z23</f>
        <v>1</v>
      </c>
      <c r="O43" s="46">
        <f>'6. Auto Review | Respect for Hu'!AB23</f>
        <v>0</v>
      </c>
      <c r="P43" s="46">
        <f>'6. Auto Review | Respect for Hu'!AD23</f>
        <v>1</v>
      </c>
      <c r="Q43" s="46">
        <f>'6. Auto Review | Respect for Hu'!AF23</f>
        <v>1</v>
      </c>
      <c r="R43" s="46">
        <f>'6. Auto Review | Respect for Hu'!AH23</f>
        <v>1</v>
      </c>
      <c r="S43" s="46">
        <f>'6. Auto Review | Respect for Hu'!AJ23</f>
        <v>1</v>
      </c>
      <c r="T43" s="46">
        <f>'6. Auto Review | Respect for Hu'!AL23</f>
        <v>0.5</v>
      </c>
      <c r="U43" s="46">
        <f>'6. Auto Review | Respect for Hu'!AN23</f>
        <v>0.5</v>
      </c>
      <c r="V43" s="46">
        <f>'6. Auto Review | Respect for Hu'!AP23</f>
        <v>1</v>
      </c>
    </row>
    <row r="44" spans="1:22" ht="32">
      <c r="A44" s="211"/>
      <c r="B44" s="211"/>
      <c r="C44" s="46" t="str">
        <f>'6. Auto Review | Respect for Hu'!C24</f>
        <v>The company discloses how they verify the implementation of corrective actions.</v>
      </c>
      <c r="D44" s="46">
        <f>'6. Auto Review | Respect for Hu'!E24</f>
        <v>1</v>
      </c>
      <c r="E44" s="46">
        <f>'6. Auto Review | Respect for Hu'!H24</f>
        <v>1</v>
      </c>
      <c r="F44" s="46">
        <f>'6. Auto Review | Respect for Hu'!J24</f>
        <v>0</v>
      </c>
      <c r="G44" s="46">
        <f>'6. Auto Review | Respect for Hu'!L24</f>
        <v>0</v>
      </c>
      <c r="H44" s="46">
        <f>'6. Auto Review | Respect for Hu'!N24</f>
        <v>1</v>
      </c>
      <c r="I44" s="46">
        <f>'6. Auto Review | Respect for Hu'!P24</f>
        <v>0</v>
      </c>
      <c r="J44" s="46">
        <f>'6. Auto Review | Respect for Hu'!R24</f>
        <v>0</v>
      </c>
      <c r="K44" s="46">
        <f>'6. Auto Review | Respect for Hu'!T24</f>
        <v>0</v>
      </c>
      <c r="L44" s="46">
        <f>'6. Auto Review | Respect for Hu'!V24</f>
        <v>0</v>
      </c>
      <c r="M44" s="46">
        <f>'6. Auto Review | Respect for Hu'!X24</f>
        <v>0</v>
      </c>
      <c r="N44" s="46">
        <f>'6. Auto Review | Respect for Hu'!Z24</f>
        <v>1</v>
      </c>
      <c r="O44" s="46">
        <f>'6. Auto Review | Respect for Hu'!AB24</f>
        <v>0</v>
      </c>
      <c r="P44" s="46">
        <f>'6. Auto Review | Respect for Hu'!AD24</f>
        <v>0</v>
      </c>
      <c r="Q44" s="46">
        <f>'6. Auto Review | Respect for Hu'!AF24</f>
        <v>1</v>
      </c>
      <c r="R44" s="46">
        <f>'6. Auto Review | Respect for Hu'!AH24</f>
        <v>1</v>
      </c>
      <c r="S44" s="46">
        <f>'6. Auto Review | Respect for Hu'!AJ24</f>
        <v>1</v>
      </c>
      <c r="T44" s="46">
        <f>'6. Auto Review | Respect for Hu'!AL24</f>
        <v>0</v>
      </c>
      <c r="U44" s="46">
        <f>'6. Auto Review | Respect for Hu'!AN24</f>
        <v>0.25</v>
      </c>
      <c r="V44" s="46">
        <f>'6. Auto Review | Respect for Hu'!AP24</f>
        <v>0.25</v>
      </c>
    </row>
    <row r="45" spans="1:22" ht="16" hidden="1">
      <c r="A45" s="211"/>
      <c r="B45" s="211"/>
      <c r="C45" s="47" t="s">
        <v>80</v>
      </c>
      <c r="D45" s="45">
        <f t="shared" ref="D45:V45" si="20">SUM(D39:D44)</f>
        <v>10.5</v>
      </c>
      <c r="E45" s="45">
        <f t="shared" si="20"/>
        <v>5.5</v>
      </c>
      <c r="F45" s="45">
        <f t="shared" si="20"/>
        <v>0</v>
      </c>
      <c r="G45" s="45">
        <f t="shared" si="20"/>
        <v>0</v>
      </c>
      <c r="H45" s="45">
        <f t="shared" si="20"/>
        <v>6.5</v>
      </c>
      <c r="I45" s="45">
        <f t="shared" si="20"/>
        <v>0</v>
      </c>
      <c r="J45" s="45">
        <f t="shared" si="20"/>
        <v>0</v>
      </c>
      <c r="K45" s="45">
        <f t="shared" si="20"/>
        <v>4</v>
      </c>
      <c r="L45" s="45">
        <f t="shared" si="20"/>
        <v>1</v>
      </c>
      <c r="M45" s="45">
        <f t="shared" si="20"/>
        <v>0</v>
      </c>
      <c r="N45" s="45">
        <f t="shared" si="20"/>
        <v>4.5</v>
      </c>
      <c r="O45" s="45">
        <f t="shared" si="20"/>
        <v>0.5</v>
      </c>
      <c r="P45" s="45">
        <f t="shared" si="20"/>
        <v>1.25</v>
      </c>
      <c r="Q45" s="45">
        <f t="shared" si="20"/>
        <v>2.5</v>
      </c>
      <c r="R45" s="45">
        <f t="shared" si="20"/>
        <v>4.5</v>
      </c>
      <c r="S45" s="45">
        <f t="shared" si="20"/>
        <v>4.5</v>
      </c>
      <c r="T45" s="45">
        <f t="shared" si="20"/>
        <v>1</v>
      </c>
      <c r="U45" s="45">
        <f t="shared" si="20"/>
        <v>2.75</v>
      </c>
      <c r="V45" s="45">
        <f t="shared" si="20"/>
        <v>3.75</v>
      </c>
    </row>
    <row r="46" spans="1:22" ht="16" hidden="1">
      <c r="A46" s="211"/>
      <c r="B46" s="211"/>
      <c r="C46" s="49" t="s">
        <v>81</v>
      </c>
      <c r="D46" s="54">
        <f>'7. Weightings'!$C$10</f>
        <v>2</v>
      </c>
      <c r="E46" s="64">
        <f t="shared" ref="E46:V46" si="21">(E45/$D$45)*$D$46</f>
        <v>1.0476190476190477</v>
      </c>
      <c r="F46" s="64">
        <f t="shared" si="21"/>
        <v>0</v>
      </c>
      <c r="G46" s="64">
        <f t="shared" si="21"/>
        <v>0</v>
      </c>
      <c r="H46" s="64">
        <f t="shared" si="21"/>
        <v>1.2380952380952381</v>
      </c>
      <c r="I46" s="64">
        <f t="shared" si="21"/>
        <v>0</v>
      </c>
      <c r="J46" s="64">
        <f t="shared" si="21"/>
        <v>0</v>
      </c>
      <c r="K46" s="64">
        <f t="shared" si="21"/>
        <v>0.76190476190476186</v>
      </c>
      <c r="L46" s="64">
        <f t="shared" si="21"/>
        <v>0.19047619047619047</v>
      </c>
      <c r="M46" s="64">
        <f t="shared" si="21"/>
        <v>0</v>
      </c>
      <c r="N46" s="64">
        <f t="shared" si="21"/>
        <v>0.8571428571428571</v>
      </c>
      <c r="O46" s="64">
        <f t="shared" si="21"/>
        <v>9.5238095238095233E-2</v>
      </c>
      <c r="P46" s="64">
        <f t="shared" si="21"/>
        <v>0.23809523809523808</v>
      </c>
      <c r="Q46" s="64">
        <f t="shared" si="21"/>
        <v>0.47619047619047616</v>
      </c>
      <c r="R46" s="64">
        <f t="shared" si="21"/>
        <v>0.8571428571428571</v>
      </c>
      <c r="S46" s="64">
        <f t="shared" si="21"/>
        <v>0.8571428571428571</v>
      </c>
      <c r="T46" s="64">
        <f t="shared" si="21"/>
        <v>0.19047619047619047</v>
      </c>
      <c r="U46" s="64">
        <f t="shared" si="21"/>
        <v>0.52380952380952384</v>
      </c>
      <c r="V46" s="64">
        <f t="shared" si="21"/>
        <v>0.7142857142857143</v>
      </c>
    </row>
    <row r="47" spans="1:22" ht="16">
      <c r="A47" s="211"/>
      <c r="B47" s="212"/>
      <c r="C47" s="52" t="s">
        <v>82</v>
      </c>
      <c r="D47" s="65"/>
      <c r="E47" s="55">
        <f t="shared" ref="E47:V47" si="22">E46/$D$46</f>
        <v>0.52380952380952384</v>
      </c>
      <c r="F47" s="55">
        <f t="shared" si="22"/>
        <v>0</v>
      </c>
      <c r="G47" s="55">
        <f t="shared" si="22"/>
        <v>0</v>
      </c>
      <c r="H47" s="55">
        <f t="shared" si="22"/>
        <v>0.61904761904761907</v>
      </c>
      <c r="I47" s="55">
        <f t="shared" si="22"/>
        <v>0</v>
      </c>
      <c r="J47" s="55">
        <f t="shared" si="22"/>
        <v>0</v>
      </c>
      <c r="K47" s="55">
        <f t="shared" si="22"/>
        <v>0.38095238095238093</v>
      </c>
      <c r="L47" s="55">
        <f t="shared" si="22"/>
        <v>9.5238095238095233E-2</v>
      </c>
      <c r="M47" s="55">
        <f t="shared" si="22"/>
        <v>0</v>
      </c>
      <c r="N47" s="55">
        <f t="shared" si="22"/>
        <v>0.42857142857142855</v>
      </c>
      <c r="O47" s="55">
        <f t="shared" si="22"/>
        <v>4.7619047619047616E-2</v>
      </c>
      <c r="P47" s="55">
        <f t="shared" si="22"/>
        <v>0.11904761904761904</v>
      </c>
      <c r="Q47" s="55">
        <f t="shared" si="22"/>
        <v>0.23809523809523808</v>
      </c>
      <c r="R47" s="55">
        <f t="shared" si="22"/>
        <v>0.42857142857142855</v>
      </c>
      <c r="S47" s="55">
        <f t="shared" si="22"/>
        <v>0.42857142857142855</v>
      </c>
      <c r="T47" s="55">
        <f t="shared" si="22"/>
        <v>9.5238095238095233E-2</v>
      </c>
      <c r="U47" s="55">
        <f t="shared" si="22"/>
        <v>0.26190476190476192</v>
      </c>
      <c r="V47" s="55">
        <f t="shared" si="22"/>
        <v>0.35714285714285715</v>
      </c>
    </row>
    <row r="48" spans="1:22" ht="32">
      <c r="A48" s="211"/>
      <c r="B48" s="210" t="str">
        <f>'6. Auto Review | Respect for Hu'!B25</f>
        <v>Remedy</v>
      </c>
      <c r="C48" s="46" t="str">
        <f>'6. Auto Review | Respect for Hu'!C25</f>
        <v>The company has put in place a formal mechanism whereby grievances can be raised about SoR facilities.</v>
      </c>
      <c r="D48" s="46">
        <f>'6. Auto Review | Respect for Hu'!E25</f>
        <v>1</v>
      </c>
      <c r="E48" s="46">
        <f>'6. Auto Review | Respect for Hu'!H25</f>
        <v>0</v>
      </c>
      <c r="F48" s="46">
        <f>'6. Auto Review | Respect for Hu'!J25</f>
        <v>0</v>
      </c>
      <c r="G48" s="46">
        <f>'6. Auto Review | Respect for Hu'!L25</f>
        <v>0</v>
      </c>
      <c r="H48" s="46">
        <f>'6. Auto Review | Respect for Hu'!N25</f>
        <v>1</v>
      </c>
      <c r="I48" s="46">
        <f>'6. Auto Review | Respect for Hu'!P25</f>
        <v>0</v>
      </c>
      <c r="J48" s="46">
        <f>'6. Auto Review | Respect for Hu'!R25</f>
        <v>0</v>
      </c>
      <c r="K48" s="46">
        <f>'6. Auto Review | Respect for Hu'!T25</f>
        <v>0</v>
      </c>
      <c r="L48" s="46">
        <f>'6. Auto Review | Respect for Hu'!V25</f>
        <v>0</v>
      </c>
      <c r="M48" s="46">
        <f>'6. Auto Review | Respect for Hu'!X25</f>
        <v>0</v>
      </c>
      <c r="N48" s="46">
        <f>'6. Auto Review | Respect for Hu'!Z25</f>
        <v>0</v>
      </c>
      <c r="O48" s="46">
        <f>'6. Auto Review | Respect for Hu'!AB25</f>
        <v>0</v>
      </c>
      <c r="P48" s="46">
        <f>'6. Auto Review | Respect for Hu'!AD25</f>
        <v>0</v>
      </c>
      <c r="Q48" s="46">
        <f>'6. Auto Review | Respect for Hu'!AF25</f>
        <v>0</v>
      </c>
      <c r="R48" s="46">
        <f>'6. Auto Review | Respect for Hu'!AH25</f>
        <v>0</v>
      </c>
      <c r="S48" s="46">
        <f>'6. Auto Review | Respect for Hu'!AJ25</f>
        <v>0</v>
      </c>
      <c r="T48" s="46">
        <f>'6. Auto Review | Respect for Hu'!AL25</f>
        <v>0</v>
      </c>
      <c r="U48" s="46">
        <f>'6. Auto Review | Respect for Hu'!AN25</f>
        <v>0</v>
      </c>
      <c r="V48" s="46">
        <f>'6. Auto Review | Respect for Hu'!AP25</f>
        <v>0</v>
      </c>
    </row>
    <row r="49" spans="1:22" ht="16" hidden="1">
      <c r="A49" s="211"/>
      <c r="B49" s="211"/>
      <c r="C49" s="47" t="s">
        <v>83</v>
      </c>
      <c r="D49" s="45">
        <f t="shared" ref="D49:V49" si="23">SUM(D48)</f>
        <v>1</v>
      </c>
      <c r="E49" s="45">
        <f t="shared" si="23"/>
        <v>0</v>
      </c>
      <c r="F49" s="45">
        <f t="shared" si="23"/>
        <v>0</v>
      </c>
      <c r="G49" s="45">
        <f t="shared" si="23"/>
        <v>0</v>
      </c>
      <c r="H49" s="45">
        <f t="shared" si="23"/>
        <v>1</v>
      </c>
      <c r="I49" s="45">
        <f t="shared" si="23"/>
        <v>0</v>
      </c>
      <c r="J49" s="45">
        <f t="shared" si="23"/>
        <v>0</v>
      </c>
      <c r="K49" s="45">
        <f t="shared" si="23"/>
        <v>0</v>
      </c>
      <c r="L49" s="45">
        <f t="shared" si="23"/>
        <v>0</v>
      </c>
      <c r="M49" s="45">
        <f t="shared" si="23"/>
        <v>0</v>
      </c>
      <c r="N49" s="45">
        <f t="shared" si="23"/>
        <v>0</v>
      </c>
      <c r="O49" s="45">
        <f t="shared" si="23"/>
        <v>0</v>
      </c>
      <c r="P49" s="45">
        <f t="shared" si="23"/>
        <v>0</v>
      </c>
      <c r="Q49" s="45">
        <f t="shared" si="23"/>
        <v>0</v>
      </c>
      <c r="R49" s="45">
        <f t="shared" si="23"/>
        <v>0</v>
      </c>
      <c r="S49" s="45">
        <f t="shared" si="23"/>
        <v>0</v>
      </c>
      <c r="T49" s="45">
        <f t="shared" si="23"/>
        <v>0</v>
      </c>
      <c r="U49" s="45">
        <f t="shared" si="23"/>
        <v>0</v>
      </c>
      <c r="V49" s="45">
        <f t="shared" si="23"/>
        <v>0</v>
      </c>
    </row>
    <row r="50" spans="1:22" ht="16" hidden="1">
      <c r="A50" s="211"/>
      <c r="B50" s="211"/>
      <c r="C50" s="49" t="s">
        <v>84</v>
      </c>
      <c r="D50" s="54">
        <f>'7. Weightings'!$C$11</f>
        <v>2</v>
      </c>
      <c r="E50" s="64">
        <f t="shared" ref="E50:V50" si="24">(E49/$D$49)*$D$50</f>
        <v>0</v>
      </c>
      <c r="F50" s="64">
        <f t="shared" si="24"/>
        <v>0</v>
      </c>
      <c r="G50" s="64">
        <f t="shared" si="24"/>
        <v>0</v>
      </c>
      <c r="H50" s="64">
        <f t="shared" si="24"/>
        <v>2</v>
      </c>
      <c r="I50" s="64">
        <f t="shared" si="24"/>
        <v>0</v>
      </c>
      <c r="J50" s="64">
        <f t="shared" si="24"/>
        <v>0</v>
      </c>
      <c r="K50" s="64">
        <f t="shared" si="24"/>
        <v>0</v>
      </c>
      <c r="L50" s="64">
        <f t="shared" si="24"/>
        <v>0</v>
      </c>
      <c r="M50" s="64">
        <f t="shared" si="24"/>
        <v>0</v>
      </c>
      <c r="N50" s="64">
        <f t="shared" si="24"/>
        <v>0</v>
      </c>
      <c r="O50" s="64">
        <f t="shared" si="24"/>
        <v>0</v>
      </c>
      <c r="P50" s="64">
        <f t="shared" si="24"/>
        <v>0</v>
      </c>
      <c r="Q50" s="64">
        <f t="shared" si="24"/>
        <v>0</v>
      </c>
      <c r="R50" s="64">
        <f t="shared" si="24"/>
        <v>0</v>
      </c>
      <c r="S50" s="64">
        <f t="shared" si="24"/>
        <v>0</v>
      </c>
      <c r="T50" s="64">
        <f t="shared" si="24"/>
        <v>0</v>
      </c>
      <c r="U50" s="64">
        <f t="shared" si="24"/>
        <v>0</v>
      </c>
      <c r="V50" s="64">
        <f t="shared" si="24"/>
        <v>0</v>
      </c>
    </row>
    <row r="51" spans="1:22" ht="16">
      <c r="A51" s="211"/>
      <c r="B51" s="212"/>
      <c r="C51" s="52" t="s">
        <v>85</v>
      </c>
      <c r="D51" s="66"/>
      <c r="E51" s="55">
        <f t="shared" ref="E51:V51" si="25">E50/$D$50</f>
        <v>0</v>
      </c>
      <c r="F51" s="55">
        <f t="shared" si="25"/>
        <v>0</v>
      </c>
      <c r="G51" s="55">
        <f t="shared" si="25"/>
        <v>0</v>
      </c>
      <c r="H51" s="55">
        <f t="shared" si="25"/>
        <v>1</v>
      </c>
      <c r="I51" s="55">
        <f t="shared" si="25"/>
        <v>0</v>
      </c>
      <c r="J51" s="55">
        <f t="shared" si="25"/>
        <v>0</v>
      </c>
      <c r="K51" s="55">
        <f t="shared" si="25"/>
        <v>0</v>
      </c>
      <c r="L51" s="55">
        <f t="shared" si="25"/>
        <v>0</v>
      </c>
      <c r="M51" s="55">
        <f t="shared" si="25"/>
        <v>0</v>
      </c>
      <c r="N51" s="55">
        <f t="shared" si="25"/>
        <v>0</v>
      </c>
      <c r="O51" s="55">
        <f t="shared" si="25"/>
        <v>0</v>
      </c>
      <c r="P51" s="55">
        <f t="shared" si="25"/>
        <v>0</v>
      </c>
      <c r="Q51" s="55">
        <f t="shared" si="25"/>
        <v>0</v>
      </c>
      <c r="R51" s="55">
        <f t="shared" si="25"/>
        <v>0</v>
      </c>
      <c r="S51" s="55">
        <f t="shared" si="25"/>
        <v>0</v>
      </c>
      <c r="T51" s="55">
        <f t="shared" si="25"/>
        <v>0</v>
      </c>
      <c r="U51" s="55">
        <f t="shared" si="25"/>
        <v>0</v>
      </c>
      <c r="V51" s="55">
        <f t="shared" si="25"/>
        <v>0</v>
      </c>
    </row>
    <row r="52" spans="1:22" hidden="1">
      <c r="A52" s="211"/>
      <c r="B52" s="222" t="s">
        <v>88</v>
      </c>
      <c r="C52" s="214"/>
      <c r="D52" s="67">
        <f t="shared" ref="D52:V52" si="26">SUM(D31,D37,D46,D50)</f>
        <v>6.5</v>
      </c>
      <c r="E52" s="67">
        <f t="shared" si="26"/>
        <v>1.8080357142857144</v>
      </c>
      <c r="F52" s="67">
        <f t="shared" si="26"/>
        <v>0</v>
      </c>
      <c r="G52" s="67">
        <f t="shared" si="26"/>
        <v>0</v>
      </c>
      <c r="H52" s="67">
        <f t="shared" si="26"/>
        <v>5.4047619047619051</v>
      </c>
      <c r="I52" s="67">
        <f t="shared" si="26"/>
        <v>0</v>
      </c>
      <c r="J52" s="67">
        <f t="shared" si="26"/>
        <v>0</v>
      </c>
      <c r="K52" s="67">
        <f t="shared" si="26"/>
        <v>2.0535714285714284</v>
      </c>
      <c r="L52" s="67">
        <f t="shared" si="26"/>
        <v>0.52380952380952372</v>
      </c>
      <c r="M52" s="67">
        <f t="shared" si="26"/>
        <v>0.33333333333333331</v>
      </c>
      <c r="N52" s="67">
        <f t="shared" si="26"/>
        <v>3.3571428571428572</v>
      </c>
      <c r="O52" s="67">
        <f t="shared" si="26"/>
        <v>9.5238095238095233E-2</v>
      </c>
      <c r="P52" s="67">
        <f t="shared" si="26"/>
        <v>1.2901785714285716</v>
      </c>
      <c r="Q52" s="67">
        <f t="shared" si="26"/>
        <v>1.3616071428571428</v>
      </c>
      <c r="R52" s="67">
        <f t="shared" si="26"/>
        <v>2.5758928571428572</v>
      </c>
      <c r="S52" s="67">
        <f t="shared" si="26"/>
        <v>2.1383928571428572</v>
      </c>
      <c r="T52" s="67">
        <f t="shared" si="26"/>
        <v>0.3571428571428571</v>
      </c>
      <c r="U52" s="67">
        <f t="shared" si="26"/>
        <v>2.8571428571428572</v>
      </c>
      <c r="V52" s="67">
        <f t="shared" si="26"/>
        <v>2.0580357142857144</v>
      </c>
    </row>
    <row r="53" spans="1:22">
      <c r="A53" s="212"/>
      <c r="B53" s="215" t="s">
        <v>89</v>
      </c>
      <c r="C53" s="216"/>
      <c r="D53" s="217"/>
      <c r="E53" s="57">
        <f t="shared" ref="E53:V53" si="27">E52/$D$52</f>
        <v>0.27815934065934067</v>
      </c>
      <c r="F53" s="57">
        <f t="shared" si="27"/>
        <v>0</v>
      </c>
      <c r="G53" s="57">
        <f t="shared" si="27"/>
        <v>0</v>
      </c>
      <c r="H53" s="57">
        <f t="shared" si="27"/>
        <v>0.83150183150183155</v>
      </c>
      <c r="I53" s="57">
        <f t="shared" si="27"/>
        <v>0</v>
      </c>
      <c r="J53" s="57">
        <f t="shared" si="27"/>
        <v>0</v>
      </c>
      <c r="K53" s="57">
        <f t="shared" si="27"/>
        <v>0.31593406593406592</v>
      </c>
      <c r="L53" s="57">
        <f t="shared" si="27"/>
        <v>8.0586080586080577E-2</v>
      </c>
      <c r="M53" s="57">
        <f t="shared" si="27"/>
        <v>5.128205128205128E-2</v>
      </c>
      <c r="N53" s="57">
        <f t="shared" si="27"/>
        <v>0.51648351648351654</v>
      </c>
      <c r="O53" s="57">
        <f t="shared" si="27"/>
        <v>1.4652014652014652E-2</v>
      </c>
      <c r="P53" s="57">
        <f t="shared" si="27"/>
        <v>0.19848901098901101</v>
      </c>
      <c r="Q53" s="57">
        <f t="shared" si="27"/>
        <v>0.20947802197802196</v>
      </c>
      <c r="R53" s="57">
        <f t="shared" si="27"/>
        <v>0.39629120879120883</v>
      </c>
      <c r="S53" s="57">
        <f t="shared" si="27"/>
        <v>0.32898351648351648</v>
      </c>
      <c r="T53" s="57">
        <f t="shared" si="27"/>
        <v>5.4945054945054937E-2</v>
      </c>
      <c r="U53" s="57">
        <f t="shared" si="27"/>
        <v>0.43956043956043955</v>
      </c>
      <c r="V53" s="57">
        <f t="shared" si="27"/>
        <v>0.31662087912087916</v>
      </c>
    </row>
    <row r="54" spans="1:22" ht="32">
      <c r="A54" s="218" t="str">
        <f>'6. Auto Review | Respect for Hu'!A26</f>
        <v xml:space="preserve">Indigenous Rights and Free Prior and Informed Consent
</v>
      </c>
      <c r="B54" s="210" t="str">
        <f>'6. Auto Review | Respect for Hu'!B26</f>
        <v>Commit</v>
      </c>
      <c r="C54" s="46" t="str">
        <f>'6. Auto Review | Respect for Hu'!C26</f>
        <v>The company explicitly commits to respecting the United Nations Declaration on the Rights of Indigenous Peoples (UNDRIP).</v>
      </c>
      <c r="D54" s="46">
        <f>'6. Auto Review | Respect for Hu'!E26</f>
        <v>1</v>
      </c>
      <c r="E54" s="46">
        <f>'6. Auto Review | Respect for Hu'!H26</f>
        <v>0</v>
      </c>
      <c r="F54" s="46">
        <f>'6. Auto Review | Respect for Hu'!J26</f>
        <v>0</v>
      </c>
      <c r="G54" s="46">
        <f>'6. Auto Review | Respect for Hu'!L26</f>
        <v>0</v>
      </c>
      <c r="H54" s="46">
        <f>'6. Auto Review | Respect for Hu'!N26</f>
        <v>0</v>
      </c>
      <c r="I54" s="46">
        <f>'6. Auto Review | Respect for Hu'!P26</f>
        <v>0</v>
      </c>
      <c r="J54" s="46">
        <f>'6. Auto Review | Respect for Hu'!R26</f>
        <v>0</v>
      </c>
      <c r="K54" s="46">
        <f>'6. Auto Review | Respect for Hu'!T26</f>
        <v>1</v>
      </c>
      <c r="L54" s="46">
        <f>'6. Auto Review | Respect for Hu'!V26</f>
        <v>0</v>
      </c>
      <c r="M54" s="46">
        <f>'6. Auto Review | Respect for Hu'!X26</f>
        <v>0</v>
      </c>
      <c r="N54" s="46">
        <f>'6. Auto Review | Respect for Hu'!Z26</f>
        <v>0</v>
      </c>
      <c r="O54" s="46">
        <f>'6. Auto Review | Respect for Hu'!AB26</f>
        <v>0</v>
      </c>
      <c r="P54" s="46">
        <f>'6. Auto Review | Respect for Hu'!AD26</f>
        <v>0</v>
      </c>
      <c r="Q54" s="46">
        <f>'6. Auto Review | Respect for Hu'!AF26</f>
        <v>0</v>
      </c>
      <c r="R54" s="46">
        <f>'6. Auto Review | Respect for Hu'!AH26</f>
        <v>0</v>
      </c>
      <c r="S54" s="46">
        <f>'6. Auto Review | Respect for Hu'!AJ26</f>
        <v>0</v>
      </c>
      <c r="T54" s="46">
        <f>'6. Auto Review | Respect for Hu'!AL26</f>
        <v>0</v>
      </c>
      <c r="U54" s="46">
        <f>'6. Auto Review | Respect for Hu'!AN26</f>
        <v>0</v>
      </c>
      <c r="V54" s="46">
        <f>'6. Auto Review | Respect for Hu'!AP26</f>
        <v>0</v>
      </c>
    </row>
    <row r="55" spans="1:22" ht="16">
      <c r="A55" s="211"/>
      <c r="B55" s="211"/>
      <c r="C55" s="46" t="str">
        <f>'6. Auto Review | Respect for Hu'!C27</f>
        <v>The company has a public commitment to free, prior and informed consent.</v>
      </c>
      <c r="D55" s="46">
        <f>'6. Auto Review | Respect for Hu'!E27</f>
        <v>1</v>
      </c>
      <c r="E55" s="46">
        <f>'6. Auto Review | Respect for Hu'!H27</f>
        <v>0</v>
      </c>
      <c r="F55" s="46">
        <f>'6. Auto Review | Respect for Hu'!J27</f>
        <v>0</v>
      </c>
      <c r="G55" s="46">
        <f>'6. Auto Review | Respect for Hu'!L27</f>
        <v>0</v>
      </c>
      <c r="H55" s="46">
        <f>'6. Auto Review | Respect for Hu'!N27</f>
        <v>0</v>
      </c>
      <c r="I55" s="46">
        <f>'6. Auto Review | Respect for Hu'!P27</f>
        <v>0</v>
      </c>
      <c r="J55" s="46">
        <f>'6. Auto Review | Respect for Hu'!R27</f>
        <v>0</v>
      </c>
      <c r="K55" s="46">
        <f>'6. Auto Review | Respect for Hu'!T27</f>
        <v>0</v>
      </c>
      <c r="L55" s="46">
        <f>'6. Auto Review | Respect for Hu'!V27</f>
        <v>0</v>
      </c>
      <c r="M55" s="46">
        <f>'6. Auto Review | Respect for Hu'!X27</f>
        <v>0</v>
      </c>
      <c r="N55" s="46">
        <f>'6. Auto Review | Respect for Hu'!Z27</f>
        <v>0</v>
      </c>
      <c r="O55" s="46">
        <f>'6. Auto Review | Respect for Hu'!AB27</f>
        <v>0</v>
      </c>
      <c r="P55" s="46">
        <f>'6. Auto Review | Respect for Hu'!AD27</f>
        <v>0</v>
      </c>
      <c r="Q55" s="46">
        <f>'6. Auto Review | Respect for Hu'!AF27</f>
        <v>0</v>
      </c>
      <c r="R55" s="46">
        <f>'6. Auto Review | Respect for Hu'!AH27</f>
        <v>0</v>
      </c>
      <c r="S55" s="46">
        <f>'6. Auto Review | Respect for Hu'!AJ27</f>
        <v>0</v>
      </c>
      <c r="T55" s="46">
        <f>'6. Auto Review | Respect for Hu'!AL27</f>
        <v>0</v>
      </c>
      <c r="U55" s="46">
        <f>'6. Auto Review | Respect for Hu'!AN27</f>
        <v>0</v>
      </c>
      <c r="V55" s="46">
        <f>'6. Auto Review | Respect for Hu'!AP27</f>
        <v>0</v>
      </c>
    </row>
    <row r="56" spans="1:22" ht="32">
      <c r="A56" s="211"/>
      <c r="B56" s="211"/>
      <c r="C56" s="46" t="str">
        <f>'6. Auto Review | Respect for Hu'!C28</f>
        <v>The company extends their indigenous commitments to their Tier 1 suppliers and beyond.</v>
      </c>
      <c r="D56" s="46">
        <f>'6. Auto Review | Respect for Hu'!E28</f>
        <v>2</v>
      </c>
      <c r="E56" s="46">
        <f>'6. Auto Review | Respect for Hu'!H28</f>
        <v>2</v>
      </c>
      <c r="F56" s="46">
        <f>'6. Auto Review | Respect for Hu'!J28</f>
        <v>0</v>
      </c>
      <c r="G56" s="46">
        <f>'6. Auto Review | Respect for Hu'!L28</f>
        <v>0</v>
      </c>
      <c r="H56" s="46">
        <f>'6. Auto Review | Respect for Hu'!N28</f>
        <v>0</v>
      </c>
      <c r="I56" s="46">
        <f>'6. Auto Review | Respect for Hu'!P28</f>
        <v>0</v>
      </c>
      <c r="J56" s="46">
        <f>'6. Auto Review | Respect for Hu'!R28</f>
        <v>0</v>
      </c>
      <c r="K56" s="46">
        <f>'6. Auto Review | Respect for Hu'!T28</f>
        <v>2</v>
      </c>
      <c r="L56" s="46">
        <f>'6. Auto Review | Respect for Hu'!V28</f>
        <v>0</v>
      </c>
      <c r="M56" s="46">
        <f>'6. Auto Review | Respect for Hu'!X28</f>
        <v>0</v>
      </c>
      <c r="N56" s="46">
        <f>'6. Auto Review | Respect for Hu'!Z28</f>
        <v>1</v>
      </c>
      <c r="O56" s="46">
        <f>'6. Auto Review | Respect for Hu'!AB28</f>
        <v>0</v>
      </c>
      <c r="P56" s="46">
        <f>'6. Auto Review | Respect for Hu'!AD28</f>
        <v>0</v>
      </c>
      <c r="Q56" s="46">
        <f>'6. Auto Review | Respect for Hu'!AF28</f>
        <v>0</v>
      </c>
      <c r="R56" s="46">
        <f>'6. Auto Review | Respect for Hu'!AH28</f>
        <v>0</v>
      </c>
      <c r="S56" s="46">
        <f>'6. Auto Review | Respect for Hu'!AJ28</f>
        <v>0.5</v>
      </c>
      <c r="T56" s="46">
        <f>'6. Auto Review | Respect for Hu'!AL28</f>
        <v>0</v>
      </c>
      <c r="U56" s="46">
        <f>'6. Auto Review | Respect for Hu'!AN28</f>
        <v>0</v>
      </c>
      <c r="V56" s="46">
        <f>'6. Auto Review | Respect for Hu'!AP28</f>
        <v>0</v>
      </c>
    </row>
    <row r="57" spans="1:22" ht="32">
      <c r="A57" s="211"/>
      <c r="B57" s="211"/>
      <c r="C57" s="46" t="str">
        <f>'6. Auto Review | Respect for Hu'!C29</f>
        <v>These commitments are translated into the Indigenous languages used by impacted communities.</v>
      </c>
      <c r="D57" s="46">
        <f>'6. Auto Review | Respect for Hu'!E29</f>
        <v>1</v>
      </c>
      <c r="E57" s="46">
        <f>'6. Auto Review | Respect for Hu'!H29</f>
        <v>0</v>
      </c>
      <c r="F57" s="46">
        <f>'6. Auto Review | Respect for Hu'!J29</f>
        <v>0</v>
      </c>
      <c r="G57" s="46">
        <f>'6. Auto Review | Respect for Hu'!L29</f>
        <v>0</v>
      </c>
      <c r="H57" s="46">
        <f>'6. Auto Review | Respect for Hu'!N29</f>
        <v>0</v>
      </c>
      <c r="I57" s="46">
        <f>'6. Auto Review | Respect for Hu'!P29</f>
        <v>0</v>
      </c>
      <c r="J57" s="46">
        <f>'6. Auto Review | Respect for Hu'!R29</f>
        <v>0</v>
      </c>
      <c r="K57" s="46">
        <f>'6. Auto Review | Respect for Hu'!T29</f>
        <v>0</v>
      </c>
      <c r="L57" s="46">
        <f>'6. Auto Review | Respect for Hu'!V29</f>
        <v>0</v>
      </c>
      <c r="M57" s="46">
        <f>'6. Auto Review | Respect for Hu'!X29</f>
        <v>0</v>
      </c>
      <c r="N57" s="46">
        <f>'6. Auto Review | Respect for Hu'!Z29</f>
        <v>0</v>
      </c>
      <c r="O57" s="46">
        <f>'6. Auto Review | Respect for Hu'!AB29</f>
        <v>0</v>
      </c>
      <c r="P57" s="46">
        <f>'6. Auto Review | Respect for Hu'!AD29</f>
        <v>0</v>
      </c>
      <c r="Q57" s="46">
        <f>'6. Auto Review | Respect for Hu'!AF29</f>
        <v>0</v>
      </c>
      <c r="R57" s="46">
        <f>'6. Auto Review | Respect for Hu'!AH29</f>
        <v>0</v>
      </c>
      <c r="S57" s="46">
        <f>'6. Auto Review | Respect for Hu'!AJ29</f>
        <v>0</v>
      </c>
      <c r="T57" s="46">
        <f>'6. Auto Review | Respect for Hu'!AL29</f>
        <v>0</v>
      </c>
      <c r="U57" s="46">
        <f>'6. Auto Review | Respect for Hu'!AN29</f>
        <v>0</v>
      </c>
      <c r="V57" s="46">
        <f>'6. Auto Review | Respect for Hu'!AP29</f>
        <v>0</v>
      </c>
    </row>
    <row r="58" spans="1:22" ht="16" hidden="1">
      <c r="A58" s="211"/>
      <c r="B58" s="211"/>
      <c r="C58" s="47" t="s">
        <v>74</v>
      </c>
      <c r="D58" s="45">
        <f t="shared" ref="D58:V58" si="28">SUM(D54:D57)</f>
        <v>5</v>
      </c>
      <c r="E58" s="45">
        <f t="shared" si="28"/>
        <v>2</v>
      </c>
      <c r="F58" s="45">
        <f t="shared" si="28"/>
        <v>0</v>
      </c>
      <c r="G58" s="45">
        <f t="shared" si="28"/>
        <v>0</v>
      </c>
      <c r="H58" s="45">
        <f t="shared" si="28"/>
        <v>0</v>
      </c>
      <c r="I58" s="45">
        <f t="shared" si="28"/>
        <v>0</v>
      </c>
      <c r="J58" s="45">
        <f t="shared" si="28"/>
        <v>0</v>
      </c>
      <c r="K58" s="45">
        <f t="shared" si="28"/>
        <v>3</v>
      </c>
      <c r="L58" s="45">
        <f t="shared" si="28"/>
        <v>0</v>
      </c>
      <c r="M58" s="45">
        <f t="shared" si="28"/>
        <v>0</v>
      </c>
      <c r="N58" s="45">
        <f t="shared" si="28"/>
        <v>1</v>
      </c>
      <c r="O58" s="45">
        <f t="shared" si="28"/>
        <v>0</v>
      </c>
      <c r="P58" s="45">
        <f t="shared" si="28"/>
        <v>0</v>
      </c>
      <c r="Q58" s="45">
        <f t="shared" si="28"/>
        <v>0</v>
      </c>
      <c r="R58" s="45">
        <f t="shared" si="28"/>
        <v>0</v>
      </c>
      <c r="S58" s="45">
        <f t="shared" si="28"/>
        <v>0.5</v>
      </c>
      <c r="T58" s="45">
        <f t="shared" si="28"/>
        <v>0</v>
      </c>
      <c r="U58" s="45">
        <f t="shared" si="28"/>
        <v>0</v>
      </c>
      <c r="V58" s="45">
        <f t="shared" si="28"/>
        <v>0</v>
      </c>
    </row>
    <row r="59" spans="1:22" ht="16" hidden="1">
      <c r="A59" s="211"/>
      <c r="B59" s="211"/>
      <c r="C59" s="49" t="s">
        <v>75</v>
      </c>
      <c r="D59" s="54">
        <f>'7. Weightings'!$C$8</f>
        <v>1</v>
      </c>
      <c r="E59" s="64">
        <f t="shared" ref="E59:V59" si="29">(E58/$D$58)*$D$59</f>
        <v>0.4</v>
      </c>
      <c r="F59" s="64">
        <f t="shared" si="29"/>
        <v>0</v>
      </c>
      <c r="G59" s="64">
        <f t="shared" si="29"/>
        <v>0</v>
      </c>
      <c r="H59" s="64">
        <f t="shared" si="29"/>
        <v>0</v>
      </c>
      <c r="I59" s="64">
        <f t="shared" si="29"/>
        <v>0</v>
      </c>
      <c r="J59" s="64">
        <f t="shared" si="29"/>
        <v>0</v>
      </c>
      <c r="K59" s="64">
        <f t="shared" si="29"/>
        <v>0.6</v>
      </c>
      <c r="L59" s="64">
        <f t="shared" si="29"/>
        <v>0</v>
      </c>
      <c r="M59" s="64">
        <f t="shared" si="29"/>
        <v>0</v>
      </c>
      <c r="N59" s="64">
        <f t="shared" si="29"/>
        <v>0.2</v>
      </c>
      <c r="O59" s="64">
        <f t="shared" si="29"/>
        <v>0</v>
      </c>
      <c r="P59" s="64">
        <f t="shared" si="29"/>
        <v>0</v>
      </c>
      <c r="Q59" s="64">
        <f t="shared" si="29"/>
        <v>0</v>
      </c>
      <c r="R59" s="64">
        <f t="shared" si="29"/>
        <v>0</v>
      </c>
      <c r="S59" s="64">
        <f t="shared" si="29"/>
        <v>0.1</v>
      </c>
      <c r="T59" s="64">
        <f t="shared" si="29"/>
        <v>0</v>
      </c>
      <c r="U59" s="64">
        <f t="shared" si="29"/>
        <v>0</v>
      </c>
      <c r="V59" s="64">
        <f t="shared" si="29"/>
        <v>0</v>
      </c>
    </row>
    <row r="60" spans="1:22" ht="16">
      <c r="A60" s="211"/>
      <c r="B60" s="212"/>
      <c r="C60" s="52" t="s">
        <v>76</v>
      </c>
      <c r="D60" s="65"/>
      <c r="E60" s="55">
        <f t="shared" ref="E60:V60" si="30">E59/$D$59</f>
        <v>0.4</v>
      </c>
      <c r="F60" s="55">
        <f t="shared" si="30"/>
        <v>0</v>
      </c>
      <c r="G60" s="55">
        <f t="shared" si="30"/>
        <v>0</v>
      </c>
      <c r="H60" s="55">
        <f t="shared" si="30"/>
        <v>0</v>
      </c>
      <c r="I60" s="55">
        <f t="shared" si="30"/>
        <v>0</v>
      </c>
      <c r="J60" s="55">
        <f t="shared" si="30"/>
        <v>0</v>
      </c>
      <c r="K60" s="55">
        <f t="shared" si="30"/>
        <v>0.6</v>
      </c>
      <c r="L60" s="55">
        <f t="shared" si="30"/>
        <v>0</v>
      </c>
      <c r="M60" s="55">
        <f t="shared" si="30"/>
        <v>0</v>
      </c>
      <c r="N60" s="55">
        <f t="shared" si="30"/>
        <v>0.2</v>
      </c>
      <c r="O60" s="55">
        <f t="shared" si="30"/>
        <v>0</v>
      </c>
      <c r="P60" s="55">
        <f t="shared" si="30"/>
        <v>0</v>
      </c>
      <c r="Q60" s="55">
        <f t="shared" si="30"/>
        <v>0</v>
      </c>
      <c r="R60" s="55">
        <f t="shared" si="30"/>
        <v>0</v>
      </c>
      <c r="S60" s="55">
        <f t="shared" si="30"/>
        <v>0.1</v>
      </c>
      <c r="T60" s="55">
        <f t="shared" si="30"/>
        <v>0</v>
      </c>
      <c r="U60" s="55">
        <f t="shared" si="30"/>
        <v>0</v>
      </c>
      <c r="V60" s="55">
        <f t="shared" si="30"/>
        <v>0</v>
      </c>
    </row>
    <row r="61" spans="1:22" ht="32">
      <c r="A61" s="211"/>
      <c r="B61" s="210" t="str">
        <f>'6. Auto Review | Respect for Hu'!B30</f>
        <v>Identify</v>
      </c>
      <c r="C61" s="46" t="str">
        <f>'6. Auto Review | Respect for Hu'!C30</f>
        <v>The company has a process in place to assess Indigenous rights risks in their supply chain to the point of extraction.</v>
      </c>
      <c r="D61" s="46">
        <f>'6. Auto Review | Respect for Hu'!E30</f>
        <v>1</v>
      </c>
      <c r="E61" s="46">
        <f>'6. Auto Review | Respect for Hu'!H30</f>
        <v>0</v>
      </c>
      <c r="F61" s="46">
        <f>'6. Auto Review | Respect for Hu'!J30</f>
        <v>0</v>
      </c>
      <c r="G61" s="46">
        <f>'6. Auto Review | Respect for Hu'!L30</f>
        <v>0</v>
      </c>
      <c r="H61" s="46">
        <f>'6. Auto Review | Respect for Hu'!N30</f>
        <v>0</v>
      </c>
      <c r="I61" s="46">
        <f>'6. Auto Review | Respect for Hu'!P30</f>
        <v>0</v>
      </c>
      <c r="J61" s="46">
        <f>'6. Auto Review | Respect for Hu'!R30</f>
        <v>0</v>
      </c>
      <c r="K61" s="46">
        <f>'6. Auto Review | Respect for Hu'!T30</f>
        <v>0</v>
      </c>
      <c r="L61" s="46">
        <f>'6. Auto Review | Respect for Hu'!V30</f>
        <v>0</v>
      </c>
      <c r="M61" s="46">
        <f>'6. Auto Review | Respect for Hu'!X30</f>
        <v>0</v>
      </c>
      <c r="N61" s="46">
        <f>'6. Auto Review | Respect for Hu'!Z30</f>
        <v>0.25</v>
      </c>
      <c r="O61" s="46">
        <f>'6. Auto Review | Respect for Hu'!AB30</f>
        <v>0</v>
      </c>
      <c r="P61" s="46">
        <f>'6. Auto Review | Respect for Hu'!AD30</f>
        <v>0</v>
      </c>
      <c r="Q61" s="46">
        <f>'6. Auto Review | Respect for Hu'!AF30</f>
        <v>0</v>
      </c>
      <c r="R61" s="46">
        <f>'6. Auto Review | Respect for Hu'!AH30</f>
        <v>0</v>
      </c>
      <c r="S61" s="46">
        <f>'6. Auto Review | Respect for Hu'!AJ30</f>
        <v>0</v>
      </c>
      <c r="T61" s="46">
        <f>'6. Auto Review | Respect for Hu'!AL30</f>
        <v>0</v>
      </c>
      <c r="U61" s="46">
        <f>'6. Auto Review | Respect for Hu'!AN30</f>
        <v>0</v>
      </c>
      <c r="V61" s="46">
        <f>'6. Auto Review | Respect for Hu'!AP30</f>
        <v>0</v>
      </c>
    </row>
    <row r="62" spans="1:22" ht="16" hidden="1">
      <c r="A62" s="211"/>
      <c r="B62" s="211"/>
      <c r="C62" s="47" t="s">
        <v>77</v>
      </c>
      <c r="D62" s="45">
        <f t="shared" ref="D62:V62" si="31">SUM(D61)</f>
        <v>1</v>
      </c>
      <c r="E62" s="45">
        <f t="shared" si="31"/>
        <v>0</v>
      </c>
      <c r="F62" s="45">
        <f t="shared" si="31"/>
        <v>0</v>
      </c>
      <c r="G62" s="45">
        <f t="shared" si="31"/>
        <v>0</v>
      </c>
      <c r="H62" s="45">
        <f t="shared" si="31"/>
        <v>0</v>
      </c>
      <c r="I62" s="45">
        <f t="shared" si="31"/>
        <v>0</v>
      </c>
      <c r="J62" s="45">
        <f t="shared" si="31"/>
        <v>0</v>
      </c>
      <c r="K62" s="45">
        <f t="shared" si="31"/>
        <v>0</v>
      </c>
      <c r="L62" s="45">
        <f t="shared" si="31"/>
        <v>0</v>
      </c>
      <c r="M62" s="45">
        <f t="shared" si="31"/>
        <v>0</v>
      </c>
      <c r="N62" s="45">
        <f t="shared" si="31"/>
        <v>0.25</v>
      </c>
      <c r="O62" s="45">
        <f t="shared" si="31"/>
        <v>0</v>
      </c>
      <c r="P62" s="45">
        <f t="shared" si="31"/>
        <v>0</v>
      </c>
      <c r="Q62" s="45">
        <f t="shared" si="31"/>
        <v>0</v>
      </c>
      <c r="R62" s="45">
        <f t="shared" si="31"/>
        <v>0</v>
      </c>
      <c r="S62" s="45">
        <f t="shared" si="31"/>
        <v>0</v>
      </c>
      <c r="T62" s="45">
        <f t="shared" si="31"/>
        <v>0</v>
      </c>
      <c r="U62" s="45">
        <f t="shared" si="31"/>
        <v>0</v>
      </c>
      <c r="V62" s="45">
        <f t="shared" si="31"/>
        <v>0</v>
      </c>
    </row>
    <row r="63" spans="1:22" ht="16" hidden="1">
      <c r="A63" s="211"/>
      <c r="B63" s="211"/>
      <c r="C63" s="49" t="s">
        <v>78</v>
      </c>
      <c r="D63" s="54">
        <f>'7. Weightings'!$C$9</f>
        <v>1.5</v>
      </c>
      <c r="E63" s="64">
        <f t="shared" ref="E63:V63" si="32">(E62/$D$62)*$D$63</f>
        <v>0</v>
      </c>
      <c r="F63" s="64">
        <f t="shared" si="32"/>
        <v>0</v>
      </c>
      <c r="G63" s="64">
        <f t="shared" si="32"/>
        <v>0</v>
      </c>
      <c r="H63" s="64">
        <f t="shared" si="32"/>
        <v>0</v>
      </c>
      <c r="I63" s="64">
        <f t="shared" si="32"/>
        <v>0</v>
      </c>
      <c r="J63" s="64">
        <f t="shared" si="32"/>
        <v>0</v>
      </c>
      <c r="K63" s="64">
        <f t="shared" si="32"/>
        <v>0</v>
      </c>
      <c r="L63" s="64">
        <f t="shared" si="32"/>
        <v>0</v>
      </c>
      <c r="M63" s="64">
        <f t="shared" si="32"/>
        <v>0</v>
      </c>
      <c r="N63" s="64">
        <f t="shared" si="32"/>
        <v>0.375</v>
      </c>
      <c r="O63" s="64">
        <f t="shared" si="32"/>
        <v>0</v>
      </c>
      <c r="P63" s="64">
        <f t="shared" si="32"/>
        <v>0</v>
      </c>
      <c r="Q63" s="64">
        <f t="shared" si="32"/>
        <v>0</v>
      </c>
      <c r="R63" s="64">
        <f t="shared" si="32"/>
        <v>0</v>
      </c>
      <c r="S63" s="64">
        <f t="shared" si="32"/>
        <v>0</v>
      </c>
      <c r="T63" s="64">
        <f t="shared" si="32"/>
        <v>0</v>
      </c>
      <c r="U63" s="64">
        <f t="shared" si="32"/>
        <v>0</v>
      </c>
      <c r="V63" s="64">
        <f t="shared" si="32"/>
        <v>0</v>
      </c>
    </row>
    <row r="64" spans="1:22" ht="16">
      <c r="A64" s="211"/>
      <c r="B64" s="212"/>
      <c r="C64" s="52" t="s">
        <v>79</v>
      </c>
      <c r="D64" s="65"/>
      <c r="E64" s="55">
        <f t="shared" ref="E64:V64" si="33">E63/$D$63</f>
        <v>0</v>
      </c>
      <c r="F64" s="55">
        <f t="shared" si="33"/>
        <v>0</v>
      </c>
      <c r="G64" s="55">
        <f t="shared" si="33"/>
        <v>0</v>
      </c>
      <c r="H64" s="55">
        <f t="shared" si="33"/>
        <v>0</v>
      </c>
      <c r="I64" s="55">
        <f t="shared" si="33"/>
        <v>0</v>
      </c>
      <c r="J64" s="55">
        <f t="shared" si="33"/>
        <v>0</v>
      </c>
      <c r="K64" s="55">
        <f t="shared" si="33"/>
        <v>0</v>
      </c>
      <c r="L64" s="55">
        <f t="shared" si="33"/>
        <v>0</v>
      </c>
      <c r="M64" s="55">
        <f t="shared" si="33"/>
        <v>0</v>
      </c>
      <c r="N64" s="55">
        <f t="shared" si="33"/>
        <v>0.25</v>
      </c>
      <c r="O64" s="55">
        <f t="shared" si="33"/>
        <v>0</v>
      </c>
      <c r="P64" s="55">
        <f t="shared" si="33"/>
        <v>0</v>
      </c>
      <c r="Q64" s="55">
        <f t="shared" si="33"/>
        <v>0</v>
      </c>
      <c r="R64" s="55">
        <f t="shared" si="33"/>
        <v>0</v>
      </c>
      <c r="S64" s="55">
        <f t="shared" si="33"/>
        <v>0</v>
      </c>
      <c r="T64" s="55">
        <f t="shared" si="33"/>
        <v>0</v>
      </c>
      <c r="U64" s="55">
        <f t="shared" si="33"/>
        <v>0</v>
      </c>
      <c r="V64" s="55">
        <f t="shared" si="33"/>
        <v>0</v>
      </c>
    </row>
    <row r="65" spans="1:22" ht="48">
      <c r="A65" s="211"/>
      <c r="B65" s="210" t="str">
        <f>'6. Auto Review | Respect for Hu'!B31</f>
        <v>Prevent, Mitigate and Account</v>
      </c>
      <c r="C65" s="46" t="str">
        <f>'6. Auto Review | Respect for Hu'!C31</f>
        <v>The company provides additional discussion regarding the practices by which a suppliers must obtain FPIC, and explicitly states that the process must reach and engage with impacted Indigenous Peoples.</v>
      </c>
      <c r="D65" s="46">
        <f>'6. Auto Review | Respect for Hu'!E31</f>
        <v>1</v>
      </c>
      <c r="E65" s="46">
        <f>'6. Auto Review | Respect for Hu'!H31</f>
        <v>0</v>
      </c>
      <c r="F65" s="46">
        <f>'6. Auto Review | Respect for Hu'!J31</f>
        <v>0</v>
      </c>
      <c r="G65" s="46">
        <f>'6. Auto Review | Respect for Hu'!L31</f>
        <v>0</v>
      </c>
      <c r="H65" s="46">
        <f>'6. Auto Review | Respect for Hu'!N31</f>
        <v>0.25</v>
      </c>
      <c r="I65" s="46">
        <f>'6. Auto Review | Respect for Hu'!P31</f>
        <v>0</v>
      </c>
      <c r="J65" s="46">
        <f>'6. Auto Review | Respect for Hu'!R31</f>
        <v>0</v>
      </c>
      <c r="K65" s="46">
        <f>'6. Auto Review | Respect for Hu'!T31</f>
        <v>0</v>
      </c>
      <c r="L65" s="46">
        <f>'6. Auto Review | Respect for Hu'!V31</f>
        <v>0</v>
      </c>
      <c r="M65" s="46">
        <f>'6. Auto Review | Respect for Hu'!X31</f>
        <v>0</v>
      </c>
      <c r="N65" s="46">
        <f>'6. Auto Review | Respect for Hu'!Z31</f>
        <v>0</v>
      </c>
      <c r="O65" s="46">
        <f>'6. Auto Review | Respect for Hu'!AB31</f>
        <v>0</v>
      </c>
      <c r="P65" s="46">
        <f>'6. Auto Review | Respect for Hu'!AD31</f>
        <v>0</v>
      </c>
      <c r="Q65" s="46">
        <f>'6. Auto Review | Respect for Hu'!AF31</f>
        <v>0</v>
      </c>
      <c r="R65" s="46">
        <f>'6. Auto Review | Respect for Hu'!AH31</f>
        <v>0</v>
      </c>
      <c r="S65" s="46">
        <f>'6. Auto Review | Respect for Hu'!AJ31</f>
        <v>0.25</v>
      </c>
      <c r="T65" s="46">
        <f>'6. Auto Review | Respect for Hu'!AL31</f>
        <v>0</v>
      </c>
      <c r="U65" s="46">
        <f>'6. Auto Review | Respect for Hu'!AN31</f>
        <v>0</v>
      </c>
      <c r="V65" s="46">
        <f>'6. Auto Review | Respect for Hu'!AP31</f>
        <v>0</v>
      </c>
    </row>
    <row r="66" spans="1:22" ht="48">
      <c r="A66" s="211"/>
      <c r="B66" s="211"/>
      <c r="C66" s="46" t="str">
        <f>'6. Auto Review | Respect for Hu'!C32</f>
        <v xml:space="preserve">The company is a member of a multi-stakeholder group (e.g. IRMA) that include the participation of Indigenous and frontline communities to promote and ensure the rights of communities at the point of extraction. </v>
      </c>
      <c r="D66" s="46">
        <f>'6. Auto Review | Respect for Hu'!E32</f>
        <v>2</v>
      </c>
      <c r="E66" s="46">
        <f>'6. Auto Review | Respect for Hu'!H32</f>
        <v>0.5</v>
      </c>
      <c r="F66" s="46">
        <f>'6. Auto Review | Respect for Hu'!J32</f>
        <v>0</v>
      </c>
      <c r="G66" s="46">
        <f>'6. Auto Review | Respect for Hu'!L32</f>
        <v>0</v>
      </c>
      <c r="H66" s="46">
        <f>'6. Auto Review | Respect for Hu'!N32</f>
        <v>1.5</v>
      </c>
      <c r="I66" s="46">
        <f>'6. Auto Review | Respect for Hu'!P32</f>
        <v>0</v>
      </c>
      <c r="J66" s="46">
        <f>'6. Auto Review | Respect for Hu'!R32</f>
        <v>0</v>
      </c>
      <c r="K66" s="46">
        <f>'6. Auto Review | Respect for Hu'!T32</f>
        <v>0.5</v>
      </c>
      <c r="L66" s="46">
        <f>'6. Auto Review | Respect for Hu'!V32</f>
        <v>0</v>
      </c>
      <c r="M66" s="46">
        <f>'6. Auto Review | Respect for Hu'!X32</f>
        <v>0</v>
      </c>
      <c r="N66" s="46">
        <f>'6. Auto Review | Respect for Hu'!Z32</f>
        <v>1.5</v>
      </c>
      <c r="O66" s="46">
        <f>'6. Auto Review | Respect for Hu'!AB32</f>
        <v>0</v>
      </c>
      <c r="P66" s="46">
        <f>'6. Auto Review | Respect for Hu'!AD32</f>
        <v>0</v>
      </c>
      <c r="Q66" s="46">
        <f>'6. Auto Review | Respect for Hu'!AF32</f>
        <v>0</v>
      </c>
      <c r="R66" s="46">
        <f>'6. Auto Review | Respect for Hu'!AH32</f>
        <v>0</v>
      </c>
      <c r="S66" s="46">
        <f>'6. Auto Review | Respect for Hu'!AJ32</f>
        <v>0.5</v>
      </c>
      <c r="T66" s="46">
        <f>'6. Auto Review | Respect for Hu'!AL32</f>
        <v>0</v>
      </c>
      <c r="U66" s="46">
        <f>'6. Auto Review | Respect for Hu'!AN32</f>
        <v>0.5</v>
      </c>
      <c r="V66" s="46">
        <f>'6. Auto Review | Respect for Hu'!AP32</f>
        <v>0</v>
      </c>
    </row>
    <row r="67" spans="1:22" ht="32">
      <c r="A67" s="211"/>
      <c r="B67" s="211"/>
      <c r="C67" s="46" t="str">
        <f>'6. Auto Review | Respect for Hu'!C33</f>
        <v>The auto manufacturer has a formal process in place to engage critical upstream suppliers on FPIC (e.g. extractives companies)</v>
      </c>
      <c r="D67" s="46">
        <f>'6. Auto Review | Respect for Hu'!E33</f>
        <v>2</v>
      </c>
      <c r="E67" s="46">
        <f>'6. Auto Review | Respect for Hu'!H33</f>
        <v>0</v>
      </c>
      <c r="F67" s="46">
        <f>'6. Auto Review | Respect for Hu'!J33</f>
        <v>0</v>
      </c>
      <c r="G67" s="46">
        <f>'6. Auto Review | Respect for Hu'!L33</f>
        <v>0</v>
      </c>
      <c r="H67" s="46">
        <f>'6. Auto Review | Respect for Hu'!N33</f>
        <v>0</v>
      </c>
      <c r="I67" s="46">
        <f>'6. Auto Review | Respect for Hu'!P33</f>
        <v>0</v>
      </c>
      <c r="J67" s="46">
        <f>'6. Auto Review | Respect for Hu'!R33</f>
        <v>0</v>
      </c>
      <c r="K67" s="46">
        <f>'6. Auto Review | Respect for Hu'!T33</f>
        <v>0</v>
      </c>
      <c r="L67" s="46">
        <f>'6. Auto Review | Respect for Hu'!V33</f>
        <v>0</v>
      </c>
      <c r="M67" s="46">
        <f>'6. Auto Review | Respect for Hu'!X33</f>
        <v>0</v>
      </c>
      <c r="N67" s="46">
        <f>'6. Auto Review | Respect for Hu'!Z33</f>
        <v>0</v>
      </c>
      <c r="O67" s="46">
        <f>'6. Auto Review | Respect for Hu'!AB33</f>
        <v>0</v>
      </c>
      <c r="P67" s="46">
        <f>'6. Auto Review | Respect for Hu'!AD33</f>
        <v>0</v>
      </c>
      <c r="Q67" s="46">
        <f>'6. Auto Review | Respect for Hu'!AF33</f>
        <v>0</v>
      </c>
      <c r="R67" s="46">
        <f>'6. Auto Review | Respect for Hu'!AH33</f>
        <v>0</v>
      </c>
      <c r="S67" s="46">
        <f>'6. Auto Review | Respect for Hu'!AJ33</f>
        <v>0</v>
      </c>
      <c r="T67" s="46">
        <f>'6. Auto Review | Respect for Hu'!AL33</f>
        <v>0</v>
      </c>
      <c r="U67" s="46">
        <f>'6. Auto Review | Respect for Hu'!AN33</f>
        <v>0</v>
      </c>
      <c r="V67" s="46">
        <f>'6. Auto Review | Respect for Hu'!AP33</f>
        <v>0</v>
      </c>
    </row>
    <row r="68" spans="1:22" ht="32">
      <c r="A68" s="211"/>
      <c r="B68" s="211"/>
      <c r="C68" s="46" t="str">
        <f>'6. Auto Review | Respect for Hu'!C34</f>
        <v>The company reports on how it is prepared to respond if it finds FPIC breaches in its supply chain.</v>
      </c>
      <c r="D68" s="46">
        <f>'6. Auto Review | Respect for Hu'!E34</f>
        <v>1</v>
      </c>
      <c r="E68" s="46">
        <f>'6. Auto Review | Respect for Hu'!H34</f>
        <v>0</v>
      </c>
      <c r="F68" s="46">
        <f>'6. Auto Review | Respect for Hu'!J34</f>
        <v>0</v>
      </c>
      <c r="G68" s="46">
        <f>'6. Auto Review | Respect for Hu'!L34</f>
        <v>0</v>
      </c>
      <c r="H68" s="46">
        <f>'6. Auto Review | Respect for Hu'!N34</f>
        <v>0</v>
      </c>
      <c r="I68" s="46">
        <f>'6. Auto Review | Respect for Hu'!P34</f>
        <v>0</v>
      </c>
      <c r="J68" s="46">
        <f>'6. Auto Review | Respect for Hu'!R34</f>
        <v>0</v>
      </c>
      <c r="K68" s="46">
        <f>'6. Auto Review | Respect for Hu'!T34</f>
        <v>0</v>
      </c>
      <c r="L68" s="46">
        <f>'6. Auto Review | Respect for Hu'!V34</f>
        <v>0</v>
      </c>
      <c r="M68" s="46">
        <f>'6. Auto Review | Respect for Hu'!X34</f>
        <v>0</v>
      </c>
      <c r="N68" s="46">
        <f>'6. Auto Review | Respect for Hu'!Z34</f>
        <v>0</v>
      </c>
      <c r="O68" s="46">
        <f>'6. Auto Review | Respect for Hu'!AB34</f>
        <v>0</v>
      </c>
      <c r="P68" s="46">
        <f>'6. Auto Review | Respect for Hu'!AD34</f>
        <v>0</v>
      </c>
      <c r="Q68" s="46">
        <f>'6. Auto Review | Respect for Hu'!AF34</f>
        <v>0</v>
      </c>
      <c r="R68" s="46">
        <f>'6. Auto Review | Respect for Hu'!AH34</f>
        <v>0</v>
      </c>
      <c r="S68" s="46">
        <f>'6. Auto Review | Respect for Hu'!AJ34</f>
        <v>0</v>
      </c>
      <c r="T68" s="46">
        <f>'6. Auto Review | Respect for Hu'!AL34</f>
        <v>0</v>
      </c>
      <c r="U68" s="46">
        <f>'6. Auto Review | Respect for Hu'!AN34</f>
        <v>0</v>
      </c>
      <c r="V68" s="46">
        <f>'6. Auto Review | Respect for Hu'!AP34</f>
        <v>0</v>
      </c>
    </row>
    <row r="69" spans="1:22" ht="16" hidden="1">
      <c r="A69" s="211"/>
      <c r="B69" s="211"/>
      <c r="C69" s="47" t="s">
        <v>80</v>
      </c>
      <c r="D69" s="45">
        <f t="shared" ref="D69:V69" si="34">SUM(D65:D68)</f>
        <v>6</v>
      </c>
      <c r="E69" s="45">
        <f t="shared" si="34"/>
        <v>0.5</v>
      </c>
      <c r="F69" s="45">
        <f t="shared" si="34"/>
        <v>0</v>
      </c>
      <c r="G69" s="45">
        <f t="shared" si="34"/>
        <v>0</v>
      </c>
      <c r="H69" s="45">
        <f t="shared" si="34"/>
        <v>1.75</v>
      </c>
      <c r="I69" s="45">
        <f t="shared" si="34"/>
        <v>0</v>
      </c>
      <c r="J69" s="45">
        <f t="shared" si="34"/>
        <v>0</v>
      </c>
      <c r="K69" s="45">
        <f t="shared" si="34"/>
        <v>0.5</v>
      </c>
      <c r="L69" s="45">
        <f t="shared" si="34"/>
        <v>0</v>
      </c>
      <c r="M69" s="45">
        <f t="shared" si="34"/>
        <v>0</v>
      </c>
      <c r="N69" s="45">
        <f t="shared" si="34"/>
        <v>1.5</v>
      </c>
      <c r="O69" s="45">
        <f t="shared" si="34"/>
        <v>0</v>
      </c>
      <c r="P69" s="45">
        <f t="shared" si="34"/>
        <v>0</v>
      </c>
      <c r="Q69" s="45">
        <f t="shared" si="34"/>
        <v>0</v>
      </c>
      <c r="R69" s="45">
        <f t="shared" si="34"/>
        <v>0</v>
      </c>
      <c r="S69" s="45">
        <f t="shared" si="34"/>
        <v>0.75</v>
      </c>
      <c r="T69" s="45">
        <f t="shared" si="34"/>
        <v>0</v>
      </c>
      <c r="U69" s="45">
        <f t="shared" si="34"/>
        <v>0.5</v>
      </c>
      <c r="V69" s="45">
        <f t="shared" si="34"/>
        <v>0</v>
      </c>
    </row>
    <row r="70" spans="1:22" ht="16" hidden="1">
      <c r="A70" s="211"/>
      <c r="B70" s="211"/>
      <c r="C70" s="49" t="s">
        <v>81</v>
      </c>
      <c r="D70" s="54">
        <f>'7. Weightings'!$C$10</f>
        <v>2</v>
      </c>
      <c r="E70" s="64">
        <f t="shared" ref="E70:V70" si="35">(E69/$D$69)*$D$70</f>
        <v>0.16666666666666666</v>
      </c>
      <c r="F70" s="64">
        <f t="shared" si="35"/>
        <v>0</v>
      </c>
      <c r="G70" s="64">
        <f t="shared" si="35"/>
        <v>0</v>
      </c>
      <c r="H70" s="64">
        <f t="shared" si="35"/>
        <v>0.58333333333333337</v>
      </c>
      <c r="I70" s="64">
        <f t="shared" si="35"/>
        <v>0</v>
      </c>
      <c r="J70" s="64">
        <f t="shared" si="35"/>
        <v>0</v>
      </c>
      <c r="K70" s="64">
        <f t="shared" si="35"/>
        <v>0.16666666666666666</v>
      </c>
      <c r="L70" s="64">
        <f t="shared" si="35"/>
        <v>0</v>
      </c>
      <c r="M70" s="64">
        <f t="shared" si="35"/>
        <v>0</v>
      </c>
      <c r="N70" s="64">
        <f t="shared" si="35"/>
        <v>0.5</v>
      </c>
      <c r="O70" s="64">
        <f t="shared" si="35"/>
        <v>0</v>
      </c>
      <c r="P70" s="64">
        <f t="shared" si="35"/>
        <v>0</v>
      </c>
      <c r="Q70" s="64">
        <f t="shared" si="35"/>
        <v>0</v>
      </c>
      <c r="R70" s="64">
        <f t="shared" si="35"/>
        <v>0</v>
      </c>
      <c r="S70" s="64">
        <f t="shared" si="35"/>
        <v>0.25</v>
      </c>
      <c r="T70" s="64">
        <f t="shared" si="35"/>
        <v>0</v>
      </c>
      <c r="U70" s="64">
        <f t="shared" si="35"/>
        <v>0.16666666666666666</v>
      </c>
      <c r="V70" s="64">
        <f t="shared" si="35"/>
        <v>0</v>
      </c>
    </row>
    <row r="71" spans="1:22" ht="16">
      <c r="A71" s="211"/>
      <c r="B71" s="212"/>
      <c r="C71" s="52" t="s">
        <v>82</v>
      </c>
      <c r="D71" s="65"/>
      <c r="E71" s="55">
        <f t="shared" ref="E71:V71" si="36">E70/$D$70</f>
        <v>8.3333333333333329E-2</v>
      </c>
      <c r="F71" s="55">
        <f t="shared" si="36"/>
        <v>0</v>
      </c>
      <c r="G71" s="55">
        <f t="shared" si="36"/>
        <v>0</v>
      </c>
      <c r="H71" s="55">
        <f t="shared" si="36"/>
        <v>0.29166666666666669</v>
      </c>
      <c r="I71" s="55">
        <f t="shared" si="36"/>
        <v>0</v>
      </c>
      <c r="J71" s="55">
        <f t="shared" si="36"/>
        <v>0</v>
      </c>
      <c r="K71" s="55">
        <f t="shared" si="36"/>
        <v>8.3333333333333329E-2</v>
      </c>
      <c r="L71" s="55">
        <f t="shared" si="36"/>
        <v>0</v>
      </c>
      <c r="M71" s="55">
        <f t="shared" si="36"/>
        <v>0</v>
      </c>
      <c r="N71" s="55">
        <f t="shared" si="36"/>
        <v>0.25</v>
      </c>
      <c r="O71" s="55">
        <f t="shared" si="36"/>
        <v>0</v>
      </c>
      <c r="P71" s="55">
        <f t="shared" si="36"/>
        <v>0</v>
      </c>
      <c r="Q71" s="55">
        <f t="shared" si="36"/>
        <v>0</v>
      </c>
      <c r="R71" s="55">
        <f t="shared" si="36"/>
        <v>0</v>
      </c>
      <c r="S71" s="55">
        <f t="shared" si="36"/>
        <v>0.125</v>
      </c>
      <c r="T71" s="55">
        <f t="shared" si="36"/>
        <v>0</v>
      </c>
      <c r="U71" s="55">
        <f t="shared" si="36"/>
        <v>8.3333333333333329E-2</v>
      </c>
      <c r="V71" s="55">
        <f t="shared" si="36"/>
        <v>0</v>
      </c>
    </row>
    <row r="72" spans="1:22" ht="32">
      <c r="A72" s="211"/>
      <c r="B72" s="210" t="str">
        <f>'6. Auto Review | Respect for Hu'!B35</f>
        <v>Remedy</v>
      </c>
      <c r="C72" s="46" t="str">
        <f>'6. Auto Review | Respect for Hu'!C35</f>
        <v>The company has a process for investigating and remedying breaches of FPIC that includes a formal role for impacted Indigenous groups.</v>
      </c>
      <c r="D72" s="46">
        <f>'6. Auto Review | Respect for Hu'!E35</f>
        <v>1</v>
      </c>
      <c r="E72" s="46">
        <f>'6. Auto Review | Respect for Hu'!H35</f>
        <v>0</v>
      </c>
      <c r="F72" s="46">
        <f>'6. Auto Review | Respect for Hu'!J35</f>
        <v>0</v>
      </c>
      <c r="G72" s="46">
        <f>'6. Auto Review | Respect for Hu'!L35</f>
        <v>0</v>
      </c>
      <c r="H72" s="46">
        <f>'6. Auto Review | Respect for Hu'!N35</f>
        <v>0</v>
      </c>
      <c r="I72" s="46">
        <f>'6. Auto Review | Respect for Hu'!P35</f>
        <v>0</v>
      </c>
      <c r="J72" s="46">
        <f>'6. Auto Review | Respect for Hu'!R35</f>
        <v>0</v>
      </c>
      <c r="K72" s="46">
        <f>'6. Auto Review | Respect for Hu'!T35</f>
        <v>0</v>
      </c>
      <c r="L72" s="46">
        <f>'6. Auto Review | Respect for Hu'!V35</f>
        <v>0</v>
      </c>
      <c r="M72" s="46">
        <f>'6. Auto Review | Respect for Hu'!X35</f>
        <v>0</v>
      </c>
      <c r="N72" s="46">
        <f>'6. Auto Review | Respect for Hu'!Z35</f>
        <v>0</v>
      </c>
      <c r="O72" s="46">
        <f>'6. Auto Review | Respect for Hu'!AB35</f>
        <v>0</v>
      </c>
      <c r="P72" s="46">
        <f>'6. Auto Review | Respect for Hu'!AD35</f>
        <v>0</v>
      </c>
      <c r="Q72" s="46">
        <f>'6. Auto Review | Respect for Hu'!AF35</f>
        <v>0</v>
      </c>
      <c r="R72" s="46">
        <f>'6. Auto Review | Respect for Hu'!AH35</f>
        <v>0</v>
      </c>
      <c r="S72" s="46">
        <f>'6. Auto Review | Respect for Hu'!AJ35</f>
        <v>0</v>
      </c>
      <c r="T72" s="46">
        <f>'6. Auto Review | Respect for Hu'!AL35</f>
        <v>0</v>
      </c>
      <c r="U72" s="46">
        <f>'6. Auto Review | Respect for Hu'!AN35</f>
        <v>0</v>
      </c>
      <c r="V72" s="46">
        <f>'6. Auto Review | Respect for Hu'!AP35</f>
        <v>0</v>
      </c>
    </row>
    <row r="73" spans="1:22" ht="16" hidden="1">
      <c r="A73" s="211"/>
      <c r="B73" s="211"/>
      <c r="C73" s="47" t="s">
        <v>83</v>
      </c>
      <c r="D73" s="45">
        <f t="shared" ref="D73:V73" si="37">SUM(D72)</f>
        <v>1</v>
      </c>
      <c r="E73" s="45">
        <f t="shared" si="37"/>
        <v>0</v>
      </c>
      <c r="F73" s="45">
        <f t="shared" si="37"/>
        <v>0</v>
      </c>
      <c r="G73" s="45">
        <f t="shared" si="37"/>
        <v>0</v>
      </c>
      <c r="H73" s="45">
        <f t="shared" si="37"/>
        <v>0</v>
      </c>
      <c r="I73" s="45">
        <f t="shared" si="37"/>
        <v>0</v>
      </c>
      <c r="J73" s="45">
        <f t="shared" si="37"/>
        <v>0</v>
      </c>
      <c r="K73" s="45">
        <f t="shared" si="37"/>
        <v>0</v>
      </c>
      <c r="L73" s="45">
        <f t="shared" si="37"/>
        <v>0</v>
      </c>
      <c r="M73" s="45">
        <f t="shared" si="37"/>
        <v>0</v>
      </c>
      <c r="N73" s="45">
        <f t="shared" si="37"/>
        <v>0</v>
      </c>
      <c r="O73" s="45">
        <f t="shared" si="37"/>
        <v>0</v>
      </c>
      <c r="P73" s="45">
        <f t="shared" si="37"/>
        <v>0</v>
      </c>
      <c r="Q73" s="45">
        <f t="shared" si="37"/>
        <v>0</v>
      </c>
      <c r="R73" s="45">
        <f t="shared" si="37"/>
        <v>0</v>
      </c>
      <c r="S73" s="45">
        <f t="shared" si="37"/>
        <v>0</v>
      </c>
      <c r="T73" s="45">
        <f t="shared" si="37"/>
        <v>0</v>
      </c>
      <c r="U73" s="45">
        <f t="shared" si="37"/>
        <v>0</v>
      </c>
      <c r="V73" s="45">
        <f t="shared" si="37"/>
        <v>0</v>
      </c>
    </row>
    <row r="74" spans="1:22" ht="16" hidden="1">
      <c r="A74" s="211"/>
      <c r="B74" s="211"/>
      <c r="C74" s="49" t="s">
        <v>84</v>
      </c>
      <c r="D74" s="54">
        <f>'7. Weightings'!$C$11</f>
        <v>2</v>
      </c>
      <c r="E74" s="64">
        <f t="shared" ref="E74:V74" si="38">(E73/$D$73)*$D$74</f>
        <v>0</v>
      </c>
      <c r="F74" s="64">
        <f t="shared" si="38"/>
        <v>0</v>
      </c>
      <c r="G74" s="64">
        <f t="shared" si="38"/>
        <v>0</v>
      </c>
      <c r="H74" s="64">
        <f t="shared" si="38"/>
        <v>0</v>
      </c>
      <c r="I74" s="64">
        <f t="shared" si="38"/>
        <v>0</v>
      </c>
      <c r="J74" s="64">
        <f t="shared" si="38"/>
        <v>0</v>
      </c>
      <c r="K74" s="64">
        <f t="shared" si="38"/>
        <v>0</v>
      </c>
      <c r="L74" s="64">
        <f t="shared" si="38"/>
        <v>0</v>
      </c>
      <c r="M74" s="64">
        <f t="shared" si="38"/>
        <v>0</v>
      </c>
      <c r="N74" s="64">
        <f t="shared" si="38"/>
        <v>0</v>
      </c>
      <c r="O74" s="64">
        <f t="shared" si="38"/>
        <v>0</v>
      </c>
      <c r="P74" s="64">
        <f t="shared" si="38"/>
        <v>0</v>
      </c>
      <c r="Q74" s="64">
        <f t="shared" si="38"/>
        <v>0</v>
      </c>
      <c r="R74" s="64">
        <f t="shared" si="38"/>
        <v>0</v>
      </c>
      <c r="S74" s="64">
        <f t="shared" si="38"/>
        <v>0</v>
      </c>
      <c r="T74" s="64">
        <f t="shared" si="38"/>
        <v>0</v>
      </c>
      <c r="U74" s="64">
        <f t="shared" si="38"/>
        <v>0</v>
      </c>
      <c r="V74" s="64">
        <f t="shared" si="38"/>
        <v>0</v>
      </c>
    </row>
    <row r="75" spans="1:22" ht="16">
      <c r="A75" s="211"/>
      <c r="B75" s="212"/>
      <c r="C75" s="52" t="s">
        <v>85</v>
      </c>
      <c r="D75" s="66"/>
      <c r="E75" s="55">
        <f t="shared" ref="E75:V75" si="39">E74/$D$74</f>
        <v>0</v>
      </c>
      <c r="F75" s="55">
        <f t="shared" si="39"/>
        <v>0</v>
      </c>
      <c r="G75" s="55">
        <f t="shared" si="39"/>
        <v>0</v>
      </c>
      <c r="H75" s="55">
        <f t="shared" si="39"/>
        <v>0</v>
      </c>
      <c r="I75" s="55">
        <f t="shared" si="39"/>
        <v>0</v>
      </c>
      <c r="J75" s="55">
        <f t="shared" si="39"/>
        <v>0</v>
      </c>
      <c r="K75" s="55">
        <f t="shared" si="39"/>
        <v>0</v>
      </c>
      <c r="L75" s="55">
        <f t="shared" si="39"/>
        <v>0</v>
      </c>
      <c r="M75" s="55">
        <f t="shared" si="39"/>
        <v>0</v>
      </c>
      <c r="N75" s="55">
        <f t="shared" si="39"/>
        <v>0</v>
      </c>
      <c r="O75" s="55">
        <f t="shared" si="39"/>
        <v>0</v>
      </c>
      <c r="P75" s="55">
        <f t="shared" si="39"/>
        <v>0</v>
      </c>
      <c r="Q75" s="55">
        <f t="shared" si="39"/>
        <v>0</v>
      </c>
      <c r="R75" s="55">
        <f t="shared" si="39"/>
        <v>0</v>
      </c>
      <c r="S75" s="55">
        <f t="shared" si="39"/>
        <v>0</v>
      </c>
      <c r="T75" s="55">
        <f t="shared" si="39"/>
        <v>0</v>
      </c>
      <c r="U75" s="55">
        <f t="shared" si="39"/>
        <v>0</v>
      </c>
      <c r="V75" s="55">
        <f t="shared" si="39"/>
        <v>0</v>
      </c>
    </row>
    <row r="76" spans="1:22" hidden="1">
      <c r="A76" s="211"/>
      <c r="B76" s="222" t="s">
        <v>90</v>
      </c>
      <c r="C76" s="214"/>
      <c r="D76" s="67">
        <f t="shared" ref="D76:V76" si="40">SUM(D59,D63,D70,D74)</f>
        <v>6.5</v>
      </c>
      <c r="E76" s="67">
        <f t="shared" si="40"/>
        <v>0.56666666666666665</v>
      </c>
      <c r="F76" s="67">
        <f t="shared" si="40"/>
        <v>0</v>
      </c>
      <c r="G76" s="67">
        <f t="shared" si="40"/>
        <v>0</v>
      </c>
      <c r="H76" s="67">
        <f t="shared" si="40"/>
        <v>0.58333333333333337</v>
      </c>
      <c r="I76" s="67">
        <f t="shared" si="40"/>
        <v>0</v>
      </c>
      <c r="J76" s="67">
        <f t="shared" si="40"/>
        <v>0</v>
      </c>
      <c r="K76" s="67">
        <f t="shared" si="40"/>
        <v>0.76666666666666661</v>
      </c>
      <c r="L76" s="67">
        <f t="shared" si="40"/>
        <v>0</v>
      </c>
      <c r="M76" s="67">
        <f t="shared" si="40"/>
        <v>0</v>
      </c>
      <c r="N76" s="67">
        <f t="shared" si="40"/>
        <v>1.075</v>
      </c>
      <c r="O76" s="67">
        <f t="shared" si="40"/>
        <v>0</v>
      </c>
      <c r="P76" s="67">
        <f t="shared" si="40"/>
        <v>0</v>
      </c>
      <c r="Q76" s="67">
        <f t="shared" si="40"/>
        <v>0</v>
      </c>
      <c r="R76" s="67">
        <f t="shared" si="40"/>
        <v>0</v>
      </c>
      <c r="S76" s="67">
        <f t="shared" si="40"/>
        <v>0.35</v>
      </c>
      <c r="T76" s="67">
        <f t="shared" si="40"/>
        <v>0</v>
      </c>
      <c r="U76" s="67">
        <f t="shared" si="40"/>
        <v>0.16666666666666666</v>
      </c>
      <c r="V76" s="67">
        <f t="shared" si="40"/>
        <v>0</v>
      </c>
    </row>
    <row r="77" spans="1:22">
      <c r="A77" s="212"/>
      <c r="B77" s="215" t="s">
        <v>91</v>
      </c>
      <c r="C77" s="216"/>
      <c r="D77" s="217"/>
      <c r="E77" s="57">
        <f t="shared" ref="E77:V77" si="41">E76/$D$76</f>
        <v>8.7179487179487175E-2</v>
      </c>
      <c r="F77" s="57">
        <f t="shared" si="41"/>
        <v>0</v>
      </c>
      <c r="G77" s="57">
        <f t="shared" si="41"/>
        <v>0</v>
      </c>
      <c r="H77" s="57">
        <f t="shared" si="41"/>
        <v>8.9743589743589744E-2</v>
      </c>
      <c r="I77" s="57">
        <f t="shared" si="41"/>
        <v>0</v>
      </c>
      <c r="J77" s="57">
        <f t="shared" si="41"/>
        <v>0</v>
      </c>
      <c r="K77" s="57">
        <f t="shared" si="41"/>
        <v>0.11794871794871795</v>
      </c>
      <c r="L77" s="57">
        <f t="shared" si="41"/>
        <v>0</v>
      </c>
      <c r="M77" s="57">
        <f t="shared" si="41"/>
        <v>0</v>
      </c>
      <c r="N77" s="57">
        <f t="shared" si="41"/>
        <v>0.16538461538461538</v>
      </c>
      <c r="O77" s="57">
        <f t="shared" si="41"/>
        <v>0</v>
      </c>
      <c r="P77" s="57">
        <f t="shared" si="41"/>
        <v>0</v>
      </c>
      <c r="Q77" s="57">
        <f t="shared" si="41"/>
        <v>0</v>
      </c>
      <c r="R77" s="57">
        <f t="shared" si="41"/>
        <v>0</v>
      </c>
      <c r="S77" s="57">
        <f t="shared" si="41"/>
        <v>5.3846153846153842E-2</v>
      </c>
      <c r="T77" s="57">
        <f t="shared" si="41"/>
        <v>0</v>
      </c>
      <c r="U77" s="57">
        <f t="shared" si="41"/>
        <v>2.564102564102564E-2</v>
      </c>
      <c r="V77" s="57">
        <f t="shared" si="41"/>
        <v>0</v>
      </c>
    </row>
    <row r="78" spans="1:22" ht="16">
      <c r="A78" s="218" t="str">
        <f>'6. Auto Review | Respect for Hu'!A36</f>
        <v>Respect for Workers' Rights</v>
      </c>
      <c r="B78" s="210" t="str">
        <f>'6. Auto Review | Respect for Hu'!B36</f>
        <v>Commit</v>
      </c>
      <c r="C78" s="46" t="str">
        <f>'6. Auto Review | Respect for Hu'!C36</f>
        <v>The company has a commitment to workers' rights</v>
      </c>
      <c r="D78" s="46">
        <f>'6. Auto Review | Respect for Hu'!E36</f>
        <v>1</v>
      </c>
      <c r="E78" s="46">
        <f>'6. Auto Review | Respect for Hu'!H36</f>
        <v>0.5</v>
      </c>
      <c r="F78" s="46">
        <f>'6. Auto Review | Respect for Hu'!J36</f>
        <v>0</v>
      </c>
      <c r="G78" s="46">
        <f>'6. Auto Review | Respect for Hu'!L36</f>
        <v>0</v>
      </c>
      <c r="H78" s="46">
        <f>'6. Auto Review | Respect for Hu'!N36</f>
        <v>0.25</v>
      </c>
      <c r="I78" s="46">
        <f>'6. Auto Review | Respect for Hu'!P36</f>
        <v>0</v>
      </c>
      <c r="J78" s="46">
        <f>'6. Auto Review | Respect for Hu'!R36</f>
        <v>0</v>
      </c>
      <c r="K78" s="46">
        <f>'6. Auto Review | Respect for Hu'!T36</f>
        <v>0.5</v>
      </c>
      <c r="L78" s="46">
        <f>'6. Auto Review | Respect for Hu'!V36</f>
        <v>0.5</v>
      </c>
      <c r="M78" s="46">
        <f>'6. Auto Review | Respect for Hu'!X36</f>
        <v>0.5</v>
      </c>
      <c r="N78" s="46">
        <f>'6. Auto Review | Respect for Hu'!Z36</f>
        <v>0.5</v>
      </c>
      <c r="O78" s="46">
        <f>'6. Auto Review | Respect for Hu'!AB36</f>
        <v>0.75</v>
      </c>
      <c r="P78" s="46">
        <f>'6. Auto Review | Respect for Hu'!AD36</f>
        <v>0.5</v>
      </c>
      <c r="Q78" s="46">
        <f>'6. Auto Review | Respect for Hu'!AF36</f>
        <v>0.5</v>
      </c>
      <c r="R78" s="46">
        <f>'6. Auto Review | Respect for Hu'!AH36</f>
        <v>0.25</v>
      </c>
      <c r="S78" s="46">
        <f>'6. Auto Review | Respect for Hu'!AJ36</f>
        <v>0</v>
      </c>
      <c r="T78" s="46">
        <f>'6. Auto Review | Respect for Hu'!AL36</f>
        <v>0</v>
      </c>
      <c r="U78" s="46">
        <f>'6. Auto Review | Respect for Hu'!AN36</f>
        <v>0.5</v>
      </c>
      <c r="V78" s="46">
        <f>'6. Auto Review | Respect for Hu'!AP36</f>
        <v>0.5</v>
      </c>
    </row>
    <row r="79" spans="1:22" ht="32">
      <c r="A79" s="211"/>
      <c r="B79" s="211"/>
      <c r="C79" s="46" t="str">
        <f>'6. Auto Review | Respect for Hu'!C37</f>
        <v>The company extends their workers' rights commitments to their Tier 1 suppliers and beyond.</v>
      </c>
      <c r="D79" s="46">
        <f>'6. Auto Review | Respect for Hu'!E37</f>
        <v>2</v>
      </c>
      <c r="E79" s="46">
        <f>'6. Auto Review | Respect for Hu'!H37</f>
        <v>1</v>
      </c>
      <c r="F79" s="46">
        <f>'6. Auto Review | Respect for Hu'!J37</f>
        <v>0</v>
      </c>
      <c r="G79" s="46">
        <f>'6. Auto Review | Respect for Hu'!L37</f>
        <v>0</v>
      </c>
      <c r="H79" s="46">
        <f>'6. Auto Review | Respect for Hu'!N37</f>
        <v>1.5</v>
      </c>
      <c r="I79" s="46">
        <f>'6. Auto Review | Respect for Hu'!P37</f>
        <v>0</v>
      </c>
      <c r="J79" s="46">
        <f>'6. Auto Review | Respect for Hu'!R37</f>
        <v>0</v>
      </c>
      <c r="K79" s="46">
        <f>'6. Auto Review | Respect for Hu'!T37</f>
        <v>1.5</v>
      </c>
      <c r="L79" s="46">
        <f>'6. Auto Review | Respect for Hu'!V37</f>
        <v>1</v>
      </c>
      <c r="M79" s="46">
        <f>'6. Auto Review | Respect for Hu'!X37</f>
        <v>1</v>
      </c>
      <c r="N79" s="46">
        <f>'6. Auto Review | Respect for Hu'!Z37</f>
        <v>1</v>
      </c>
      <c r="O79" s="46">
        <f>'6. Auto Review | Respect for Hu'!AB37</f>
        <v>1</v>
      </c>
      <c r="P79" s="46">
        <f>'6. Auto Review | Respect for Hu'!AD37</f>
        <v>1</v>
      </c>
      <c r="Q79" s="46">
        <f>'6. Auto Review | Respect for Hu'!AF37</f>
        <v>1</v>
      </c>
      <c r="R79" s="46">
        <f>'6. Auto Review | Respect for Hu'!AH37</f>
        <v>1</v>
      </c>
      <c r="S79" s="46">
        <f>'6. Auto Review | Respect for Hu'!AJ37</f>
        <v>1.5</v>
      </c>
      <c r="T79" s="46">
        <f>'6. Auto Review | Respect for Hu'!AL37</f>
        <v>0.5</v>
      </c>
      <c r="U79" s="46">
        <f>'6. Auto Review | Respect for Hu'!AN37</f>
        <v>1</v>
      </c>
      <c r="V79" s="46">
        <f>'6. Auto Review | Respect for Hu'!AP37</f>
        <v>1</v>
      </c>
    </row>
    <row r="80" spans="1:22" ht="16.5" hidden="1" customHeight="1">
      <c r="A80" s="211"/>
      <c r="B80" s="211"/>
      <c r="C80" s="47" t="s">
        <v>74</v>
      </c>
      <c r="D80" s="45">
        <f t="shared" ref="D80:V80" si="42">SUM(D78:D79)</f>
        <v>3</v>
      </c>
      <c r="E80" s="45">
        <f t="shared" si="42"/>
        <v>1.5</v>
      </c>
      <c r="F80" s="45">
        <f t="shared" si="42"/>
        <v>0</v>
      </c>
      <c r="G80" s="45">
        <f t="shared" si="42"/>
        <v>0</v>
      </c>
      <c r="H80" s="45">
        <f t="shared" si="42"/>
        <v>1.75</v>
      </c>
      <c r="I80" s="45">
        <f t="shared" si="42"/>
        <v>0</v>
      </c>
      <c r="J80" s="45">
        <f t="shared" si="42"/>
        <v>0</v>
      </c>
      <c r="K80" s="45">
        <f t="shared" si="42"/>
        <v>2</v>
      </c>
      <c r="L80" s="45">
        <f t="shared" si="42"/>
        <v>1.5</v>
      </c>
      <c r="M80" s="45">
        <f t="shared" si="42"/>
        <v>1.5</v>
      </c>
      <c r="N80" s="45">
        <f t="shared" si="42"/>
        <v>1.5</v>
      </c>
      <c r="O80" s="45">
        <f t="shared" si="42"/>
        <v>1.75</v>
      </c>
      <c r="P80" s="45">
        <f t="shared" si="42"/>
        <v>1.5</v>
      </c>
      <c r="Q80" s="45">
        <f t="shared" si="42"/>
        <v>1.5</v>
      </c>
      <c r="R80" s="45">
        <f t="shared" si="42"/>
        <v>1.25</v>
      </c>
      <c r="S80" s="45">
        <f t="shared" si="42"/>
        <v>1.5</v>
      </c>
      <c r="T80" s="45">
        <f t="shared" si="42"/>
        <v>0.5</v>
      </c>
      <c r="U80" s="45">
        <f t="shared" si="42"/>
        <v>1.5</v>
      </c>
      <c r="V80" s="45">
        <f t="shared" si="42"/>
        <v>1.5</v>
      </c>
    </row>
    <row r="81" spans="1:22" ht="16" hidden="1">
      <c r="A81" s="211"/>
      <c r="B81" s="211"/>
      <c r="C81" s="49" t="s">
        <v>75</v>
      </c>
      <c r="D81" s="54">
        <f>'7. Weightings'!$C$8</f>
        <v>1</v>
      </c>
      <c r="E81" s="64">
        <f t="shared" ref="E81:V81" si="43">(E80/$D$80)*$D$81</f>
        <v>0.5</v>
      </c>
      <c r="F81" s="64">
        <f t="shared" si="43"/>
        <v>0</v>
      </c>
      <c r="G81" s="64">
        <f t="shared" si="43"/>
        <v>0</v>
      </c>
      <c r="H81" s="64">
        <f t="shared" si="43"/>
        <v>0.58333333333333337</v>
      </c>
      <c r="I81" s="64">
        <f t="shared" si="43"/>
        <v>0</v>
      </c>
      <c r="J81" s="64">
        <f t="shared" si="43"/>
        <v>0</v>
      </c>
      <c r="K81" s="64">
        <f t="shared" si="43"/>
        <v>0.66666666666666663</v>
      </c>
      <c r="L81" s="64">
        <f t="shared" si="43"/>
        <v>0.5</v>
      </c>
      <c r="M81" s="64">
        <f t="shared" si="43"/>
        <v>0.5</v>
      </c>
      <c r="N81" s="64">
        <f t="shared" si="43"/>
        <v>0.5</v>
      </c>
      <c r="O81" s="64">
        <f t="shared" si="43"/>
        <v>0.58333333333333337</v>
      </c>
      <c r="P81" s="64">
        <f t="shared" si="43"/>
        <v>0.5</v>
      </c>
      <c r="Q81" s="64">
        <f t="shared" si="43"/>
        <v>0.5</v>
      </c>
      <c r="R81" s="64">
        <f t="shared" si="43"/>
        <v>0.41666666666666669</v>
      </c>
      <c r="S81" s="64">
        <f t="shared" si="43"/>
        <v>0.5</v>
      </c>
      <c r="T81" s="64">
        <f t="shared" si="43"/>
        <v>0.16666666666666666</v>
      </c>
      <c r="U81" s="64">
        <f t="shared" si="43"/>
        <v>0.5</v>
      </c>
      <c r="V81" s="64">
        <f t="shared" si="43"/>
        <v>0.5</v>
      </c>
    </row>
    <row r="82" spans="1:22" ht="16">
      <c r="A82" s="211"/>
      <c r="B82" s="212"/>
      <c r="C82" s="52" t="s">
        <v>76</v>
      </c>
      <c r="D82" s="65"/>
      <c r="E82" s="55">
        <f t="shared" ref="E82:V82" si="44">E81/$D$81</f>
        <v>0.5</v>
      </c>
      <c r="F82" s="55">
        <f t="shared" si="44"/>
        <v>0</v>
      </c>
      <c r="G82" s="55">
        <f t="shared" si="44"/>
        <v>0</v>
      </c>
      <c r="H82" s="55">
        <f t="shared" si="44"/>
        <v>0.58333333333333337</v>
      </c>
      <c r="I82" s="55">
        <f t="shared" si="44"/>
        <v>0</v>
      </c>
      <c r="J82" s="55">
        <f t="shared" si="44"/>
        <v>0</v>
      </c>
      <c r="K82" s="55">
        <f t="shared" si="44"/>
        <v>0.66666666666666663</v>
      </c>
      <c r="L82" s="55">
        <f t="shared" si="44"/>
        <v>0.5</v>
      </c>
      <c r="M82" s="55">
        <f t="shared" si="44"/>
        <v>0.5</v>
      </c>
      <c r="N82" s="55">
        <f t="shared" si="44"/>
        <v>0.5</v>
      </c>
      <c r="O82" s="55">
        <f t="shared" si="44"/>
        <v>0.58333333333333337</v>
      </c>
      <c r="P82" s="55">
        <f t="shared" si="44"/>
        <v>0.5</v>
      </c>
      <c r="Q82" s="55">
        <f t="shared" si="44"/>
        <v>0.5</v>
      </c>
      <c r="R82" s="55">
        <f t="shared" si="44"/>
        <v>0.41666666666666669</v>
      </c>
      <c r="S82" s="55">
        <f t="shared" si="44"/>
        <v>0.5</v>
      </c>
      <c r="T82" s="55">
        <f t="shared" si="44"/>
        <v>0.16666666666666666</v>
      </c>
      <c r="U82" s="55">
        <f t="shared" si="44"/>
        <v>0.5</v>
      </c>
      <c r="V82" s="55">
        <f t="shared" si="44"/>
        <v>0.5</v>
      </c>
    </row>
    <row r="83" spans="1:22" ht="32">
      <c r="A83" s="211"/>
      <c r="B83" s="210" t="str">
        <f>'6. Auto Review | Respect for Hu'!B38</f>
        <v>Identify</v>
      </c>
      <c r="C83" s="46" t="str">
        <f>'6. Auto Review | Respect for Hu'!C38</f>
        <v>The company consults trade unions in their assessment of salient workers' rights risks in their supply chain.</v>
      </c>
      <c r="D83" s="46">
        <f>'6. Auto Review | Respect for Hu'!E38</f>
        <v>1</v>
      </c>
      <c r="E83" s="46">
        <f>'6. Auto Review | Respect for Hu'!H38</f>
        <v>0</v>
      </c>
      <c r="F83" s="46">
        <f>'6. Auto Review | Respect for Hu'!J38</f>
        <v>0</v>
      </c>
      <c r="G83" s="46">
        <f>'6. Auto Review | Respect for Hu'!L38</f>
        <v>0</v>
      </c>
      <c r="H83" s="46">
        <f>'6. Auto Review | Respect for Hu'!N38</f>
        <v>1</v>
      </c>
      <c r="I83" s="46">
        <f>'6. Auto Review | Respect for Hu'!P38</f>
        <v>0</v>
      </c>
      <c r="J83" s="46">
        <f>'6. Auto Review | Respect for Hu'!R38</f>
        <v>0</v>
      </c>
      <c r="K83" s="46">
        <f>'6. Auto Review | Respect for Hu'!T38</f>
        <v>0</v>
      </c>
      <c r="L83" s="46">
        <f>'6. Auto Review | Respect for Hu'!V38</f>
        <v>0</v>
      </c>
      <c r="M83" s="46">
        <f>'6. Auto Review | Respect for Hu'!X38</f>
        <v>0</v>
      </c>
      <c r="N83" s="46">
        <f>'6. Auto Review | Respect for Hu'!Z38</f>
        <v>1</v>
      </c>
      <c r="O83" s="46">
        <f>'6. Auto Review | Respect for Hu'!AB38</f>
        <v>0</v>
      </c>
      <c r="P83" s="46">
        <f>'6. Auto Review | Respect for Hu'!AD38</f>
        <v>0</v>
      </c>
      <c r="Q83" s="46">
        <f>'6. Auto Review | Respect for Hu'!AF38</f>
        <v>0</v>
      </c>
      <c r="R83" s="46">
        <f>'6. Auto Review | Respect for Hu'!AH38</f>
        <v>0</v>
      </c>
      <c r="S83" s="46">
        <f>'6. Auto Review | Respect for Hu'!AJ38</f>
        <v>0</v>
      </c>
      <c r="T83" s="46">
        <f>'6. Auto Review | Respect for Hu'!AL38</f>
        <v>0</v>
      </c>
      <c r="U83" s="46">
        <f>'6. Auto Review | Respect for Hu'!AN38</f>
        <v>0</v>
      </c>
      <c r="V83" s="46">
        <f>'6. Auto Review | Respect for Hu'!AP38</f>
        <v>0</v>
      </c>
    </row>
    <row r="84" spans="1:22" ht="32">
      <c r="A84" s="211"/>
      <c r="B84" s="211"/>
      <c r="C84" s="46" t="str">
        <f>'6. Auto Review | Respect for Hu'!C39</f>
        <v>The company discloses the salient workers rights risks in their supply chain and where they are located.</v>
      </c>
      <c r="D84" s="46">
        <f>'6. Auto Review | Respect for Hu'!E39</f>
        <v>1</v>
      </c>
      <c r="E84" s="46">
        <f>'6. Auto Review | Respect for Hu'!H39</f>
        <v>0</v>
      </c>
      <c r="F84" s="46">
        <f>'6. Auto Review | Respect for Hu'!J39</f>
        <v>0</v>
      </c>
      <c r="G84" s="46">
        <f>'6. Auto Review | Respect for Hu'!L39</f>
        <v>0</v>
      </c>
      <c r="H84" s="46">
        <f>'6. Auto Review | Respect for Hu'!N39</f>
        <v>1</v>
      </c>
      <c r="I84" s="46">
        <f>'6. Auto Review | Respect for Hu'!P39</f>
        <v>0</v>
      </c>
      <c r="J84" s="46">
        <f>'6. Auto Review | Respect for Hu'!R39</f>
        <v>0</v>
      </c>
      <c r="K84" s="46">
        <f>'6. Auto Review | Respect for Hu'!T39</f>
        <v>0</v>
      </c>
      <c r="L84" s="46">
        <f>'6. Auto Review | Respect for Hu'!V39</f>
        <v>0</v>
      </c>
      <c r="M84" s="46">
        <f>'6. Auto Review | Respect for Hu'!X39</f>
        <v>0</v>
      </c>
      <c r="N84" s="46">
        <f>'6. Auto Review | Respect for Hu'!Z39</f>
        <v>1</v>
      </c>
      <c r="O84" s="46">
        <f>'6. Auto Review | Respect for Hu'!AB39</f>
        <v>0</v>
      </c>
      <c r="P84" s="46">
        <f>'6. Auto Review | Respect for Hu'!AD39</f>
        <v>0</v>
      </c>
      <c r="Q84" s="46">
        <f>'6. Auto Review | Respect for Hu'!AF39</f>
        <v>0</v>
      </c>
      <c r="R84" s="46">
        <f>'6. Auto Review | Respect for Hu'!AH39</f>
        <v>0</v>
      </c>
      <c r="S84" s="46">
        <f>'6. Auto Review | Respect for Hu'!AJ39</f>
        <v>0</v>
      </c>
      <c r="T84" s="46">
        <f>'6. Auto Review | Respect for Hu'!AL39</f>
        <v>0</v>
      </c>
      <c r="U84" s="46">
        <f>'6. Auto Review | Respect for Hu'!AN39</f>
        <v>0</v>
      </c>
      <c r="V84" s="46">
        <f>'6. Auto Review | Respect for Hu'!AP39</f>
        <v>0</v>
      </c>
    </row>
    <row r="85" spans="1:22" ht="16" hidden="1">
      <c r="A85" s="211"/>
      <c r="B85" s="211"/>
      <c r="C85" s="47" t="s">
        <v>77</v>
      </c>
      <c r="D85" s="45">
        <f t="shared" ref="D85:V85" si="45">SUM(D83:D84)</f>
        <v>2</v>
      </c>
      <c r="E85" s="45">
        <f t="shared" si="45"/>
        <v>0</v>
      </c>
      <c r="F85" s="45">
        <f t="shared" si="45"/>
        <v>0</v>
      </c>
      <c r="G85" s="45">
        <f t="shared" si="45"/>
        <v>0</v>
      </c>
      <c r="H85" s="45">
        <f t="shared" si="45"/>
        <v>2</v>
      </c>
      <c r="I85" s="45">
        <f t="shared" si="45"/>
        <v>0</v>
      </c>
      <c r="J85" s="45">
        <f t="shared" si="45"/>
        <v>0</v>
      </c>
      <c r="K85" s="45">
        <f t="shared" si="45"/>
        <v>0</v>
      </c>
      <c r="L85" s="45">
        <f t="shared" si="45"/>
        <v>0</v>
      </c>
      <c r="M85" s="45">
        <f t="shared" si="45"/>
        <v>0</v>
      </c>
      <c r="N85" s="45">
        <f t="shared" si="45"/>
        <v>2</v>
      </c>
      <c r="O85" s="45">
        <f t="shared" si="45"/>
        <v>0</v>
      </c>
      <c r="P85" s="45">
        <f t="shared" si="45"/>
        <v>0</v>
      </c>
      <c r="Q85" s="45">
        <f t="shared" si="45"/>
        <v>0</v>
      </c>
      <c r="R85" s="45">
        <f t="shared" si="45"/>
        <v>0</v>
      </c>
      <c r="S85" s="45">
        <f t="shared" si="45"/>
        <v>0</v>
      </c>
      <c r="T85" s="45">
        <f t="shared" si="45"/>
        <v>0</v>
      </c>
      <c r="U85" s="45">
        <f t="shared" si="45"/>
        <v>0</v>
      </c>
      <c r="V85" s="45">
        <f t="shared" si="45"/>
        <v>0</v>
      </c>
    </row>
    <row r="86" spans="1:22" ht="16" hidden="1">
      <c r="A86" s="211"/>
      <c r="B86" s="211"/>
      <c r="C86" s="49" t="s">
        <v>78</v>
      </c>
      <c r="D86" s="54">
        <f>'7. Weightings'!$C$9</f>
        <v>1.5</v>
      </c>
      <c r="E86" s="64">
        <f t="shared" ref="E86:V86" si="46">(E85/$D$85)*$D$86</f>
        <v>0</v>
      </c>
      <c r="F86" s="64">
        <f t="shared" si="46"/>
        <v>0</v>
      </c>
      <c r="G86" s="64">
        <f t="shared" si="46"/>
        <v>0</v>
      </c>
      <c r="H86" s="64">
        <f t="shared" si="46"/>
        <v>1.5</v>
      </c>
      <c r="I86" s="64">
        <f t="shared" si="46"/>
        <v>0</v>
      </c>
      <c r="J86" s="64">
        <f t="shared" si="46"/>
        <v>0</v>
      </c>
      <c r="K86" s="64">
        <f t="shared" si="46"/>
        <v>0</v>
      </c>
      <c r="L86" s="64">
        <f t="shared" si="46"/>
        <v>0</v>
      </c>
      <c r="M86" s="64">
        <f t="shared" si="46"/>
        <v>0</v>
      </c>
      <c r="N86" s="64">
        <f t="shared" si="46"/>
        <v>1.5</v>
      </c>
      <c r="O86" s="64">
        <f t="shared" si="46"/>
        <v>0</v>
      </c>
      <c r="P86" s="64">
        <f t="shared" si="46"/>
        <v>0</v>
      </c>
      <c r="Q86" s="64">
        <f t="shared" si="46"/>
        <v>0</v>
      </c>
      <c r="R86" s="64">
        <f t="shared" si="46"/>
        <v>0</v>
      </c>
      <c r="S86" s="64">
        <f t="shared" si="46"/>
        <v>0</v>
      </c>
      <c r="T86" s="64">
        <f t="shared" si="46"/>
        <v>0</v>
      </c>
      <c r="U86" s="64">
        <f t="shared" si="46"/>
        <v>0</v>
      </c>
      <c r="V86" s="64">
        <f t="shared" si="46"/>
        <v>0</v>
      </c>
    </row>
    <row r="87" spans="1:22" ht="16">
      <c r="A87" s="211"/>
      <c r="B87" s="212"/>
      <c r="C87" s="52" t="s">
        <v>79</v>
      </c>
      <c r="D87" s="65"/>
      <c r="E87" s="55">
        <f t="shared" ref="E87:V87" si="47">E86/$D$86</f>
        <v>0</v>
      </c>
      <c r="F87" s="55">
        <f t="shared" si="47"/>
        <v>0</v>
      </c>
      <c r="G87" s="55">
        <f t="shared" si="47"/>
        <v>0</v>
      </c>
      <c r="H87" s="55">
        <f t="shared" si="47"/>
        <v>1</v>
      </c>
      <c r="I87" s="55">
        <f t="shared" si="47"/>
        <v>0</v>
      </c>
      <c r="J87" s="55">
        <f t="shared" si="47"/>
        <v>0</v>
      </c>
      <c r="K87" s="55">
        <f t="shared" si="47"/>
        <v>0</v>
      </c>
      <c r="L87" s="55">
        <f t="shared" si="47"/>
        <v>0</v>
      </c>
      <c r="M87" s="55">
        <f t="shared" si="47"/>
        <v>0</v>
      </c>
      <c r="N87" s="55">
        <f t="shared" si="47"/>
        <v>1</v>
      </c>
      <c r="O87" s="55">
        <f t="shared" si="47"/>
        <v>0</v>
      </c>
      <c r="P87" s="55">
        <f t="shared" si="47"/>
        <v>0</v>
      </c>
      <c r="Q87" s="55">
        <f t="shared" si="47"/>
        <v>0</v>
      </c>
      <c r="R87" s="55">
        <f t="shared" si="47"/>
        <v>0</v>
      </c>
      <c r="S87" s="55">
        <f t="shared" si="47"/>
        <v>0</v>
      </c>
      <c r="T87" s="55">
        <f t="shared" si="47"/>
        <v>0</v>
      </c>
      <c r="U87" s="55">
        <f t="shared" si="47"/>
        <v>0</v>
      </c>
      <c r="V87" s="55">
        <f t="shared" si="47"/>
        <v>0</v>
      </c>
    </row>
    <row r="88" spans="1:22" ht="48">
      <c r="A88" s="211"/>
      <c r="B88" s="210" t="str">
        <f>'6. Auto Review | Respect for Hu'!B40</f>
        <v>Prevent, Mitigate and Account</v>
      </c>
      <c r="C88" s="46" t="str">
        <f>'6. Auto Review | Respect for Hu'!C40</f>
        <v xml:space="preserve">The company actively collaborates with workers' and  the representative organisation(s) of workers’ own choosing to promote workers' rights and prevent abuses in the supply chain.  </v>
      </c>
      <c r="D88" s="46">
        <f>'6. Auto Review | Respect for Hu'!E40</f>
        <v>2</v>
      </c>
      <c r="E88" s="46">
        <f>'6. Auto Review | Respect for Hu'!H40</f>
        <v>1.5</v>
      </c>
      <c r="F88" s="46">
        <f>'6. Auto Review | Respect for Hu'!J40</f>
        <v>0</v>
      </c>
      <c r="G88" s="46">
        <f>'6. Auto Review | Respect for Hu'!L40</f>
        <v>0</v>
      </c>
      <c r="H88" s="46">
        <f>'6. Auto Review | Respect for Hu'!N40</f>
        <v>1.5</v>
      </c>
      <c r="I88" s="46">
        <f>'6. Auto Review | Respect for Hu'!P40</f>
        <v>0</v>
      </c>
      <c r="J88" s="46">
        <f>'6. Auto Review | Respect for Hu'!R40</f>
        <v>0</v>
      </c>
      <c r="K88" s="46">
        <f>'6. Auto Review | Respect for Hu'!T40</f>
        <v>0.5</v>
      </c>
      <c r="L88" s="46">
        <f>'6. Auto Review | Respect for Hu'!V40</f>
        <v>0.5</v>
      </c>
      <c r="M88" s="46">
        <f>'6. Auto Review | Respect for Hu'!X40</f>
        <v>0.5</v>
      </c>
      <c r="N88" s="46">
        <f>'6. Auto Review | Respect for Hu'!Z40</f>
        <v>2</v>
      </c>
      <c r="O88" s="46">
        <f>'6. Auto Review | Respect for Hu'!AB40</f>
        <v>0</v>
      </c>
      <c r="P88" s="46">
        <f>'6. Auto Review | Respect for Hu'!AD40</f>
        <v>0</v>
      </c>
      <c r="Q88" s="46">
        <f>'6. Auto Review | Respect for Hu'!AF40</f>
        <v>2</v>
      </c>
      <c r="R88" s="46">
        <f>'6. Auto Review | Respect for Hu'!AH40</f>
        <v>1</v>
      </c>
      <c r="S88" s="46">
        <f>'6. Auto Review | Respect for Hu'!AJ40</f>
        <v>0</v>
      </c>
      <c r="T88" s="46">
        <f>'6. Auto Review | Respect for Hu'!AL40</f>
        <v>0.5</v>
      </c>
      <c r="U88" s="46">
        <f>'6. Auto Review | Respect for Hu'!AN40</f>
        <v>1</v>
      </c>
      <c r="V88" s="46">
        <f>'6. Auto Review | Respect for Hu'!AP40</f>
        <v>0.5</v>
      </c>
    </row>
    <row r="89" spans="1:22" ht="48">
      <c r="A89" s="211"/>
      <c r="B89" s="211"/>
      <c r="C89" s="46" t="str">
        <f>'6. Auto Review | Respect for Hu'!C41</f>
        <v>The company reports on how it is prepared to respond if it finds non-conformances associated with its workers' rights policy occurring in its operations or supply chains.</v>
      </c>
      <c r="D89" s="46">
        <f>'6. Auto Review | Respect for Hu'!E41</f>
        <v>1.5</v>
      </c>
      <c r="E89" s="46">
        <f>'6. Auto Review | Respect for Hu'!H41</f>
        <v>0.5</v>
      </c>
      <c r="F89" s="46">
        <f>'6. Auto Review | Respect for Hu'!J41</f>
        <v>0</v>
      </c>
      <c r="G89" s="46">
        <f>'6. Auto Review | Respect for Hu'!L41</f>
        <v>0</v>
      </c>
      <c r="H89" s="46">
        <f>'6. Auto Review | Respect for Hu'!N41</f>
        <v>1.5</v>
      </c>
      <c r="I89" s="46">
        <f>'6. Auto Review | Respect for Hu'!P41</f>
        <v>0</v>
      </c>
      <c r="J89" s="46">
        <f>'6. Auto Review | Respect for Hu'!R41</f>
        <v>0</v>
      </c>
      <c r="K89" s="46">
        <f>'6. Auto Review | Respect for Hu'!T41</f>
        <v>1</v>
      </c>
      <c r="L89" s="46">
        <f>'6. Auto Review | Respect for Hu'!V41</f>
        <v>0.5</v>
      </c>
      <c r="M89" s="46">
        <f>'6. Auto Review | Respect for Hu'!X41</f>
        <v>0</v>
      </c>
      <c r="N89" s="46">
        <f>'6. Auto Review | Respect for Hu'!Z41</f>
        <v>1</v>
      </c>
      <c r="O89" s="46">
        <f>'6. Auto Review | Respect for Hu'!AB41</f>
        <v>0</v>
      </c>
      <c r="P89" s="46">
        <f>'6. Auto Review | Respect for Hu'!AD41</f>
        <v>1</v>
      </c>
      <c r="Q89" s="46">
        <f>'6. Auto Review | Respect for Hu'!AF41</f>
        <v>1</v>
      </c>
      <c r="R89" s="46">
        <f>'6. Auto Review | Respect for Hu'!AH41</f>
        <v>1</v>
      </c>
      <c r="S89" s="46">
        <f>'6. Auto Review | Respect for Hu'!AJ41</f>
        <v>1</v>
      </c>
      <c r="T89" s="46">
        <f>'6. Auto Review | Respect for Hu'!AL41</f>
        <v>0.5</v>
      </c>
      <c r="U89" s="46">
        <f>'6. Auto Review | Respect for Hu'!AN41</f>
        <v>0.5</v>
      </c>
      <c r="V89" s="46">
        <f>'6. Auto Review | Respect for Hu'!AP41</f>
        <v>1</v>
      </c>
    </row>
    <row r="90" spans="1:22" ht="48">
      <c r="A90" s="211"/>
      <c r="B90" s="211"/>
      <c r="C90" s="46" t="str">
        <f>'6. Auto Review | Respect for Hu'!C42</f>
        <v>The company works with the relevant trade union and/or worker representative organisation to verify the implementation of corrective actions pertaining to workers' rights.</v>
      </c>
      <c r="D90" s="46">
        <f>'6. Auto Review | Respect for Hu'!E42</f>
        <v>2</v>
      </c>
      <c r="E90" s="46">
        <f>'6. Auto Review | Respect for Hu'!H42</f>
        <v>0</v>
      </c>
      <c r="F90" s="46">
        <f>'6. Auto Review | Respect for Hu'!J42</f>
        <v>0</v>
      </c>
      <c r="G90" s="46">
        <f>'6. Auto Review | Respect for Hu'!L42</f>
        <v>0</v>
      </c>
      <c r="H90" s="46">
        <f>'6. Auto Review | Respect for Hu'!N42</f>
        <v>0</v>
      </c>
      <c r="I90" s="46">
        <f>'6. Auto Review | Respect for Hu'!P42</f>
        <v>0</v>
      </c>
      <c r="J90" s="46">
        <f>'6. Auto Review | Respect for Hu'!R42</f>
        <v>0</v>
      </c>
      <c r="K90" s="46">
        <f>'6. Auto Review | Respect for Hu'!T42</f>
        <v>0</v>
      </c>
      <c r="L90" s="46">
        <f>'6. Auto Review | Respect for Hu'!V42</f>
        <v>0</v>
      </c>
      <c r="M90" s="46">
        <f>'6. Auto Review | Respect for Hu'!X42</f>
        <v>0</v>
      </c>
      <c r="N90" s="46">
        <f>'6. Auto Review | Respect for Hu'!Z42</f>
        <v>0</v>
      </c>
      <c r="O90" s="46">
        <f>'6. Auto Review | Respect for Hu'!AB42</f>
        <v>0</v>
      </c>
      <c r="P90" s="46">
        <f>'6. Auto Review | Respect for Hu'!AD42</f>
        <v>0</v>
      </c>
      <c r="Q90" s="46">
        <f>'6. Auto Review | Respect for Hu'!AF42</f>
        <v>0</v>
      </c>
      <c r="R90" s="46">
        <f>'6. Auto Review | Respect for Hu'!AH42</f>
        <v>0</v>
      </c>
      <c r="S90" s="46">
        <f>'6. Auto Review | Respect for Hu'!AJ42</f>
        <v>0</v>
      </c>
      <c r="T90" s="46">
        <f>'6. Auto Review | Respect for Hu'!AL42</f>
        <v>0</v>
      </c>
      <c r="U90" s="46">
        <f>'6. Auto Review | Respect for Hu'!AN42</f>
        <v>0</v>
      </c>
      <c r="V90" s="46">
        <f>'6. Auto Review | Respect for Hu'!AP42</f>
        <v>0</v>
      </c>
    </row>
    <row r="91" spans="1:22" ht="16" hidden="1">
      <c r="A91" s="211"/>
      <c r="B91" s="211"/>
      <c r="C91" s="47" t="s">
        <v>80</v>
      </c>
      <c r="D91" s="45">
        <f t="shared" ref="D91:V91" si="48">SUM(D88:D90)</f>
        <v>5.5</v>
      </c>
      <c r="E91" s="45">
        <f t="shared" si="48"/>
        <v>2</v>
      </c>
      <c r="F91" s="45">
        <f t="shared" si="48"/>
        <v>0</v>
      </c>
      <c r="G91" s="45">
        <f t="shared" si="48"/>
        <v>0</v>
      </c>
      <c r="H91" s="45">
        <f t="shared" si="48"/>
        <v>3</v>
      </c>
      <c r="I91" s="45">
        <f t="shared" si="48"/>
        <v>0</v>
      </c>
      <c r="J91" s="45">
        <f t="shared" si="48"/>
        <v>0</v>
      </c>
      <c r="K91" s="45">
        <f t="shared" si="48"/>
        <v>1.5</v>
      </c>
      <c r="L91" s="45">
        <f t="shared" si="48"/>
        <v>1</v>
      </c>
      <c r="M91" s="45">
        <f t="shared" si="48"/>
        <v>0.5</v>
      </c>
      <c r="N91" s="45">
        <f t="shared" si="48"/>
        <v>3</v>
      </c>
      <c r="O91" s="45">
        <f t="shared" si="48"/>
        <v>0</v>
      </c>
      <c r="P91" s="45">
        <f t="shared" si="48"/>
        <v>1</v>
      </c>
      <c r="Q91" s="45">
        <f t="shared" si="48"/>
        <v>3</v>
      </c>
      <c r="R91" s="45">
        <f t="shared" si="48"/>
        <v>2</v>
      </c>
      <c r="S91" s="45">
        <f t="shared" si="48"/>
        <v>1</v>
      </c>
      <c r="T91" s="45">
        <f t="shared" si="48"/>
        <v>1</v>
      </c>
      <c r="U91" s="45">
        <f t="shared" si="48"/>
        <v>1.5</v>
      </c>
      <c r="V91" s="45">
        <f t="shared" si="48"/>
        <v>1.5</v>
      </c>
    </row>
    <row r="92" spans="1:22" ht="16" hidden="1">
      <c r="A92" s="211"/>
      <c r="B92" s="211"/>
      <c r="C92" s="49" t="s">
        <v>81</v>
      </c>
      <c r="D92" s="54">
        <f>'7. Weightings'!$C$10</f>
        <v>2</v>
      </c>
      <c r="E92" s="64">
        <f t="shared" ref="E92:V92" si="49">(E91/$D$91)*$D$92</f>
        <v>0.72727272727272729</v>
      </c>
      <c r="F92" s="64">
        <f t="shared" si="49"/>
        <v>0</v>
      </c>
      <c r="G92" s="64">
        <f t="shared" si="49"/>
        <v>0</v>
      </c>
      <c r="H92" s="64">
        <f t="shared" si="49"/>
        <v>1.0909090909090908</v>
      </c>
      <c r="I92" s="64">
        <f t="shared" si="49"/>
        <v>0</v>
      </c>
      <c r="J92" s="64">
        <f t="shared" si="49"/>
        <v>0</v>
      </c>
      <c r="K92" s="64">
        <f t="shared" si="49"/>
        <v>0.54545454545454541</v>
      </c>
      <c r="L92" s="64">
        <f t="shared" si="49"/>
        <v>0.36363636363636365</v>
      </c>
      <c r="M92" s="64">
        <f t="shared" si="49"/>
        <v>0.18181818181818182</v>
      </c>
      <c r="N92" s="64">
        <f t="shared" si="49"/>
        <v>1.0909090909090908</v>
      </c>
      <c r="O92" s="64">
        <f t="shared" si="49"/>
        <v>0</v>
      </c>
      <c r="P92" s="64">
        <f t="shared" si="49"/>
        <v>0.36363636363636365</v>
      </c>
      <c r="Q92" s="64">
        <f t="shared" si="49"/>
        <v>1.0909090909090908</v>
      </c>
      <c r="R92" s="64">
        <f t="shared" si="49"/>
        <v>0.72727272727272729</v>
      </c>
      <c r="S92" s="64">
        <f t="shared" si="49"/>
        <v>0.36363636363636365</v>
      </c>
      <c r="T92" s="64">
        <f t="shared" si="49"/>
        <v>0.36363636363636365</v>
      </c>
      <c r="U92" s="64">
        <f t="shared" si="49"/>
        <v>0.54545454545454541</v>
      </c>
      <c r="V92" s="64">
        <f t="shared" si="49"/>
        <v>0.54545454545454541</v>
      </c>
    </row>
    <row r="93" spans="1:22" ht="16">
      <c r="A93" s="211"/>
      <c r="B93" s="212"/>
      <c r="C93" s="52" t="s">
        <v>82</v>
      </c>
      <c r="D93" s="65"/>
      <c r="E93" s="55">
        <f t="shared" ref="E93:V93" si="50">E92/$D$92</f>
        <v>0.36363636363636365</v>
      </c>
      <c r="F93" s="55">
        <f t="shared" si="50"/>
        <v>0</v>
      </c>
      <c r="G93" s="55">
        <f t="shared" si="50"/>
        <v>0</v>
      </c>
      <c r="H93" s="55">
        <f t="shared" si="50"/>
        <v>0.54545454545454541</v>
      </c>
      <c r="I93" s="55">
        <f t="shared" si="50"/>
        <v>0</v>
      </c>
      <c r="J93" s="55">
        <f t="shared" si="50"/>
        <v>0</v>
      </c>
      <c r="K93" s="55">
        <f t="shared" si="50"/>
        <v>0.27272727272727271</v>
      </c>
      <c r="L93" s="55">
        <f t="shared" si="50"/>
        <v>0.18181818181818182</v>
      </c>
      <c r="M93" s="55">
        <f t="shared" si="50"/>
        <v>9.0909090909090912E-2</v>
      </c>
      <c r="N93" s="55">
        <f t="shared" si="50"/>
        <v>0.54545454545454541</v>
      </c>
      <c r="O93" s="55">
        <f t="shared" si="50"/>
        <v>0</v>
      </c>
      <c r="P93" s="55">
        <f t="shared" si="50"/>
        <v>0.18181818181818182</v>
      </c>
      <c r="Q93" s="55">
        <f t="shared" si="50"/>
        <v>0.54545454545454541</v>
      </c>
      <c r="R93" s="55">
        <f t="shared" si="50"/>
        <v>0.36363636363636365</v>
      </c>
      <c r="S93" s="55">
        <f t="shared" si="50"/>
        <v>0.18181818181818182</v>
      </c>
      <c r="T93" s="55">
        <f t="shared" si="50"/>
        <v>0.18181818181818182</v>
      </c>
      <c r="U93" s="55">
        <f t="shared" si="50"/>
        <v>0.27272727272727271</v>
      </c>
      <c r="V93" s="55">
        <f t="shared" si="50"/>
        <v>0.27272727272727271</v>
      </c>
    </row>
    <row r="94" spans="1:22" ht="32">
      <c r="A94" s="211"/>
      <c r="B94" s="210" t="str">
        <f>'6. Auto Review | Respect for Hu'!B43</f>
        <v>Remedy</v>
      </c>
      <c r="C94" s="46" t="str">
        <f>'6. Auto Review | Respect for Hu'!C43</f>
        <v>Workers and the representative organisations of workers' own choosing are formally included in the remedy process.</v>
      </c>
      <c r="D94" s="46">
        <f>'6. Auto Review | Respect for Hu'!E43</f>
        <v>1</v>
      </c>
      <c r="E94" s="46">
        <f>'6. Auto Review | Respect for Hu'!H43</f>
        <v>0</v>
      </c>
      <c r="F94" s="46">
        <f>'6. Auto Review | Respect for Hu'!J43</f>
        <v>0</v>
      </c>
      <c r="G94" s="46">
        <f>'6. Auto Review | Respect for Hu'!L43</f>
        <v>0</v>
      </c>
      <c r="H94" s="46">
        <f>'6. Auto Review | Respect for Hu'!N43</f>
        <v>0</v>
      </c>
      <c r="I94" s="46">
        <f>'6. Auto Review | Respect for Hu'!P43</f>
        <v>0</v>
      </c>
      <c r="J94" s="46">
        <f>'6. Auto Review | Respect for Hu'!R43</f>
        <v>0</v>
      </c>
      <c r="K94" s="46">
        <f>'6. Auto Review | Respect for Hu'!T43</f>
        <v>0</v>
      </c>
      <c r="L94" s="46">
        <f>'6. Auto Review | Respect for Hu'!V43</f>
        <v>0</v>
      </c>
      <c r="M94" s="46">
        <f>'6. Auto Review | Respect for Hu'!X43</f>
        <v>0</v>
      </c>
      <c r="N94" s="46">
        <f>'6. Auto Review | Respect for Hu'!Z43</f>
        <v>0</v>
      </c>
      <c r="O94" s="46">
        <f>'6. Auto Review | Respect for Hu'!AB43</f>
        <v>0</v>
      </c>
      <c r="P94" s="46">
        <f>'6. Auto Review | Respect for Hu'!AD43</f>
        <v>0</v>
      </c>
      <c r="Q94" s="46">
        <f>'6. Auto Review | Respect for Hu'!AF43</f>
        <v>0</v>
      </c>
      <c r="R94" s="46">
        <f>'6. Auto Review | Respect for Hu'!AH43</f>
        <v>0</v>
      </c>
      <c r="S94" s="46">
        <f>'6. Auto Review | Respect for Hu'!AJ43</f>
        <v>0</v>
      </c>
      <c r="T94" s="46">
        <f>'6. Auto Review | Respect for Hu'!AL43</f>
        <v>0</v>
      </c>
      <c r="U94" s="46">
        <f>'6. Auto Review | Respect for Hu'!AN43</f>
        <v>0</v>
      </c>
      <c r="V94" s="46">
        <f>'6. Auto Review | Respect for Hu'!AP43</f>
        <v>0</v>
      </c>
    </row>
    <row r="95" spans="1:22" ht="16" hidden="1">
      <c r="A95" s="211"/>
      <c r="B95" s="211"/>
      <c r="C95" s="47" t="s">
        <v>83</v>
      </c>
      <c r="D95" s="45">
        <f t="shared" ref="D95:V95" si="51">SUM(D94)</f>
        <v>1</v>
      </c>
      <c r="E95" s="45">
        <f t="shared" si="51"/>
        <v>0</v>
      </c>
      <c r="F95" s="45">
        <f t="shared" si="51"/>
        <v>0</v>
      </c>
      <c r="G95" s="45">
        <f t="shared" si="51"/>
        <v>0</v>
      </c>
      <c r="H95" s="45">
        <f t="shared" si="51"/>
        <v>0</v>
      </c>
      <c r="I95" s="45">
        <f t="shared" si="51"/>
        <v>0</v>
      </c>
      <c r="J95" s="45">
        <f t="shared" si="51"/>
        <v>0</v>
      </c>
      <c r="K95" s="45">
        <f t="shared" si="51"/>
        <v>0</v>
      </c>
      <c r="L95" s="45">
        <f t="shared" si="51"/>
        <v>0</v>
      </c>
      <c r="M95" s="45">
        <f t="shared" si="51"/>
        <v>0</v>
      </c>
      <c r="N95" s="45">
        <f t="shared" si="51"/>
        <v>0</v>
      </c>
      <c r="O95" s="45">
        <f t="shared" si="51"/>
        <v>0</v>
      </c>
      <c r="P95" s="45">
        <f t="shared" si="51"/>
        <v>0</v>
      </c>
      <c r="Q95" s="45">
        <f t="shared" si="51"/>
        <v>0</v>
      </c>
      <c r="R95" s="45">
        <f t="shared" si="51"/>
        <v>0</v>
      </c>
      <c r="S95" s="45">
        <f t="shared" si="51"/>
        <v>0</v>
      </c>
      <c r="T95" s="45">
        <f t="shared" si="51"/>
        <v>0</v>
      </c>
      <c r="U95" s="45">
        <f t="shared" si="51"/>
        <v>0</v>
      </c>
      <c r="V95" s="45">
        <f t="shared" si="51"/>
        <v>0</v>
      </c>
    </row>
    <row r="96" spans="1:22" ht="16" hidden="1">
      <c r="A96" s="211"/>
      <c r="B96" s="211"/>
      <c r="C96" s="49" t="s">
        <v>84</v>
      </c>
      <c r="D96" s="54">
        <f>'7. Weightings'!$C$11</f>
        <v>2</v>
      </c>
      <c r="E96" s="64">
        <f t="shared" ref="E96:V96" si="52">(E95/$D$95)*$D$96</f>
        <v>0</v>
      </c>
      <c r="F96" s="64">
        <f t="shared" si="52"/>
        <v>0</v>
      </c>
      <c r="G96" s="64">
        <f t="shared" si="52"/>
        <v>0</v>
      </c>
      <c r="H96" s="64">
        <f t="shared" si="52"/>
        <v>0</v>
      </c>
      <c r="I96" s="64">
        <f t="shared" si="52"/>
        <v>0</v>
      </c>
      <c r="J96" s="64">
        <f t="shared" si="52"/>
        <v>0</v>
      </c>
      <c r="K96" s="64">
        <f t="shared" si="52"/>
        <v>0</v>
      </c>
      <c r="L96" s="64">
        <f t="shared" si="52"/>
        <v>0</v>
      </c>
      <c r="M96" s="64">
        <f t="shared" si="52"/>
        <v>0</v>
      </c>
      <c r="N96" s="64">
        <f t="shared" si="52"/>
        <v>0</v>
      </c>
      <c r="O96" s="64">
        <f t="shared" si="52"/>
        <v>0</v>
      </c>
      <c r="P96" s="64">
        <f t="shared" si="52"/>
        <v>0</v>
      </c>
      <c r="Q96" s="64">
        <f t="shared" si="52"/>
        <v>0</v>
      </c>
      <c r="R96" s="64">
        <f t="shared" si="52"/>
        <v>0</v>
      </c>
      <c r="S96" s="64">
        <f t="shared" si="52"/>
        <v>0</v>
      </c>
      <c r="T96" s="64">
        <f t="shared" si="52"/>
        <v>0</v>
      </c>
      <c r="U96" s="64">
        <f t="shared" si="52"/>
        <v>0</v>
      </c>
      <c r="V96" s="64">
        <f t="shared" si="52"/>
        <v>0</v>
      </c>
    </row>
    <row r="97" spans="1:22" ht="16">
      <c r="A97" s="211"/>
      <c r="B97" s="212"/>
      <c r="C97" s="52" t="s">
        <v>85</v>
      </c>
      <c r="D97" s="66"/>
      <c r="E97" s="55">
        <f t="shared" ref="E97:V97" si="53">E96/$D$96</f>
        <v>0</v>
      </c>
      <c r="F97" s="55">
        <f t="shared" si="53"/>
        <v>0</v>
      </c>
      <c r="G97" s="55">
        <f t="shared" si="53"/>
        <v>0</v>
      </c>
      <c r="H97" s="55">
        <f t="shared" si="53"/>
        <v>0</v>
      </c>
      <c r="I97" s="55">
        <f t="shared" si="53"/>
        <v>0</v>
      </c>
      <c r="J97" s="55">
        <f t="shared" si="53"/>
        <v>0</v>
      </c>
      <c r="K97" s="55">
        <f t="shared" si="53"/>
        <v>0</v>
      </c>
      <c r="L97" s="55">
        <f t="shared" si="53"/>
        <v>0</v>
      </c>
      <c r="M97" s="55">
        <f t="shared" si="53"/>
        <v>0</v>
      </c>
      <c r="N97" s="55">
        <f t="shared" si="53"/>
        <v>0</v>
      </c>
      <c r="O97" s="55">
        <f t="shared" si="53"/>
        <v>0</v>
      </c>
      <c r="P97" s="55">
        <f t="shared" si="53"/>
        <v>0</v>
      </c>
      <c r="Q97" s="55">
        <f t="shared" si="53"/>
        <v>0</v>
      </c>
      <c r="R97" s="55">
        <f t="shared" si="53"/>
        <v>0</v>
      </c>
      <c r="S97" s="55">
        <f t="shared" si="53"/>
        <v>0</v>
      </c>
      <c r="T97" s="55">
        <f t="shared" si="53"/>
        <v>0</v>
      </c>
      <c r="U97" s="55">
        <f t="shared" si="53"/>
        <v>0</v>
      </c>
      <c r="V97" s="55">
        <f t="shared" si="53"/>
        <v>0</v>
      </c>
    </row>
    <row r="98" spans="1:22" hidden="1">
      <c r="A98" s="211"/>
      <c r="B98" s="222" t="s">
        <v>92</v>
      </c>
      <c r="C98" s="214"/>
      <c r="D98" s="67">
        <f t="shared" ref="D98:V98" si="54">SUM(D81,D86,D92,D96)</f>
        <v>6.5</v>
      </c>
      <c r="E98" s="67">
        <f t="shared" si="54"/>
        <v>1.2272727272727273</v>
      </c>
      <c r="F98" s="67">
        <f t="shared" si="54"/>
        <v>0</v>
      </c>
      <c r="G98" s="67">
        <f t="shared" si="54"/>
        <v>0</v>
      </c>
      <c r="H98" s="67">
        <f t="shared" si="54"/>
        <v>3.1742424242424243</v>
      </c>
      <c r="I98" s="67">
        <f t="shared" si="54"/>
        <v>0</v>
      </c>
      <c r="J98" s="67">
        <f t="shared" si="54"/>
        <v>0</v>
      </c>
      <c r="K98" s="67">
        <f t="shared" si="54"/>
        <v>1.2121212121212119</v>
      </c>
      <c r="L98" s="67">
        <f t="shared" si="54"/>
        <v>0.86363636363636365</v>
      </c>
      <c r="M98" s="67">
        <f t="shared" si="54"/>
        <v>0.68181818181818188</v>
      </c>
      <c r="N98" s="67">
        <f t="shared" si="54"/>
        <v>3.0909090909090908</v>
      </c>
      <c r="O98" s="67">
        <f t="shared" si="54"/>
        <v>0.58333333333333337</v>
      </c>
      <c r="P98" s="67">
        <f t="shared" si="54"/>
        <v>0.86363636363636365</v>
      </c>
      <c r="Q98" s="67">
        <f t="shared" si="54"/>
        <v>1.5909090909090908</v>
      </c>
      <c r="R98" s="67">
        <f t="shared" si="54"/>
        <v>1.143939393939394</v>
      </c>
      <c r="S98" s="67">
        <f t="shared" si="54"/>
        <v>0.86363636363636365</v>
      </c>
      <c r="T98" s="67">
        <f t="shared" si="54"/>
        <v>0.53030303030303028</v>
      </c>
      <c r="U98" s="67">
        <f t="shared" si="54"/>
        <v>1.0454545454545454</v>
      </c>
      <c r="V98" s="67">
        <f t="shared" si="54"/>
        <v>1.0454545454545454</v>
      </c>
    </row>
    <row r="99" spans="1:22">
      <c r="A99" s="212"/>
      <c r="B99" s="215" t="s">
        <v>93</v>
      </c>
      <c r="C99" s="216"/>
      <c r="D99" s="217"/>
      <c r="E99" s="57">
        <f t="shared" ref="E99:V99" si="55">E98/$D$98</f>
        <v>0.1888111888111888</v>
      </c>
      <c r="F99" s="57">
        <f t="shared" si="55"/>
        <v>0</v>
      </c>
      <c r="G99" s="57">
        <f t="shared" si="55"/>
        <v>0</v>
      </c>
      <c r="H99" s="57">
        <f t="shared" si="55"/>
        <v>0.48834498834498835</v>
      </c>
      <c r="I99" s="57">
        <f t="shared" si="55"/>
        <v>0</v>
      </c>
      <c r="J99" s="57">
        <f t="shared" si="55"/>
        <v>0</v>
      </c>
      <c r="K99" s="57">
        <f t="shared" si="55"/>
        <v>0.18648018648018644</v>
      </c>
      <c r="L99" s="57">
        <f t="shared" si="55"/>
        <v>0.13286713286713286</v>
      </c>
      <c r="M99" s="57">
        <f t="shared" si="55"/>
        <v>0.10489510489510491</v>
      </c>
      <c r="N99" s="57">
        <f t="shared" si="55"/>
        <v>0.47552447552447552</v>
      </c>
      <c r="O99" s="57">
        <f t="shared" si="55"/>
        <v>8.9743589743589744E-2</v>
      </c>
      <c r="P99" s="57">
        <f t="shared" si="55"/>
        <v>0.13286713286713286</v>
      </c>
      <c r="Q99" s="57">
        <f t="shared" si="55"/>
        <v>0.24475524475524474</v>
      </c>
      <c r="R99" s="57">
        <f t="shared" si="55"/>
        <v>0.175990675990676</v>
      </c>
      <c r="S99" s="57">
        <f t="shared" si="55"/>
        <v>0.13286713286713286</v>
      </c>
      <c r="T99" s="57">
        <f t="shared" si="55"/>
        <v>8.1585081585081584E-2</v>
      </c>
      <c r="U99" s="57">
        <f t="shared" si="55"/>
        <v>0.16083916083916083</v>
      </c>
      <c r="V99" s="57">
        <f t="shared" si="55"/>
        <v>0.16083916083916083</v>
      </c>
    </row>
    <row r="100" spans="1:22">
      <c r="A100" s="59"/>
      <c r="B100" s="59"/>
      <c r="C100" s="59"/>
      <c r="D100" s="59"/>
      <c r="E100" s="59"/>
      <c r="F100" s="59"/>
      <c r="G100" s="59"/>
      <c r="H100" s="59"/>
      <c r="I100" s="59"/>
      <c r="J100" s="59"/>
      <c r="K100" s="59"/>
      <c r="L100" s="59"/>
      <c r="M100" s="59"/>
      <c r="N100" s="59"/>
      <c r="O100" s="59"/>
      <c r="P100" s="59"/>
      <c r="Q100" s="59"/>
      <c r="R100" s="59"/>
      <c r="S100" s="59"/>
      <c r="T100" s="59"/>
      <c r="U100" s="59"/>
      <c r="V100" s="59"/>
    </row>
    <row r="101" spans="1:22" hidden="1">
      <c r="A101" s="59"/>
      <c r="B101" s="213" t="s">
        <v>94</v>
      </c>
      <c r="C101" s="214"/>
      <c r="D101" s="60">
        <f t="shared" ref="D101:V101" si="56">SUM(D26,D52,D76,D98)</f>
        <v>26</v>
      </c>
      <c r="E101" s="68">
        <f t="shared" si="56"/>
        <v>6.7938981851481852</v>
      </c>
      <c r="F101" s="68">
        <f t="shared" si="56"/>
        <v>0</v>
      </c>
      <c r="G101" s="68">
        <f t="shared" si="56"/>
        <v>0</v>
      </c>
      <c r="H101" s="68">
        <f t="shared" si="56"/>
        <v>13.349132534132536</v>
      </c>
      <c r="I101" s="68">
        <f t="shared" si="56"/>
        <v>0</v>
      </c>
      <c r="J101" s="68">
        <f t="shared" si="56"/>
        <v>0</v>
      </c>
      <c r="K101" s="68">
        <f t="shared" si="56"/>
        <v>6.5222311022311015</v>
      </c>
      <c r="L101" s="68">
        <f t="shared" si="56"/>
        <v>3.4800099900099899</v>
      </c>
      <c r="M101" s="68">
        <f t="shared" si="56"/>
        <v>1.8484848484848486</v>
      </c>
      <c r="N101" s="68">
        <f t="shared" si="56"/>
        <v>12.053821178821178</v>
      </c>
      <c r="O101" s="68">
        <f t="shared" si="56"/>
        <v>1.6657509157509161</v>
      </c>
      <c r="P101" s="68">
        <f t="shared" si="56"/>
        <v>4.1056098068598068</v>
      </c>
      <c r="Q101" s="68">
        <f t="shared" si="56"/>
        <v>5.5394393106893105</v>
      </c>
      <c r="R101" s="68">
        <f t="shared" si="56"/>
        <v>7.1943194305694309</v>
      </c>
      <c r="S101" s="68">
        <f t="shared" si="56"/>
        <v>5.5022856310356296</v>
      </c>
      <c r="T101" s="68">
        <f t="shared" si="56"/>
        <v>2.0379587079587078</v>
      </c>
      <c r="U101" s="68">
        <f t="shared" si="56"/>
        <v>7.2025974025974033</v>
      </c>
      <c r="V101" s="68">
        <f t="shared" si="56"/>
        <v>6.2311825674325672</v>
      </c>
    </row>
    <row r="102" spans="1:22" ht="16">
      <c r="A102" s="59"/>
      <c r="B102" s="220" t="s">
        <v>95</v>
      </c>
      <c r="C102" s="221"/>
      <c r="D102" s="214"/>
      <c r="E102" s="61">
        <f t="shared" ref="E102:V102" si="57">E101/$D$101</f>
        <v>0.26130377635185326</v>
      </c>
      <c r="F102" s="61">
        <f t="shared" si="57"/>
        <v>0</v>
      </c>
      <c r="G102" s="61">
        <f t="shared" si="57"/>
        <v>0</v>
      </c>
      <c r="H102" s="61">
        <f t="shared" si="57"/>
        <v>0.51342817438971289</v>
      </c>
      <c r="I102" s="61">
        <f t="shared" si="57"/>
        <v>0</v>
      </c>
      <c r="J102" s="61">
        <f t="shared" si="57"/>
        <v>0</v>
      </c>
      <c r="K102" s="61">
        <f t="shared" si="57"/>
        <v>0.25085504239350392</v>
      </c>
      <c r="L102" s="61">
        <f t="shared" si="57"/>
        <v>0.13384653807730731</v>
      </c>
      <c r="M102" s="61">
        <f t="shared" si="57"/>
        <v>7.1095571095571103E-2</v>
      </c>
      <c r="N102" s="61">
        <f t="shared" si="57"/>
        <v>0.46360850687773758</v>
      </c>
      <c r="O102" s="61">
        <f t="shared" si="57"/>
        <v>6.4067342913496778E-2</v>
      </c>
      <c r="P102" s="61">
        <f t="shared" si="57"/>
        <v>0.15790806949460795</v>
      </c>
      <c r="Q102" s="61">
        <f t="shared" si="57"/>
        <v>0.21305535810343501</v>
      </c>
      <c r="R102" s="61">
        <f t="shared" si="57"/>
        <v>0.27670459348343968</v>
      </c>
      <c r="S102" s="61">
        <f t="shared" si="57"/>
        <v>0.21162637042444729</v>
      </c>
      <c r="T102" s="61">
        <f t="shared" si="57"/>
        <v>7.8383027229181071E-2</v>
      </c>
      <c r="U102" s="61">
        <f t="shared" si="57"/>
        <v>0.27702297702297707</v>
      </c>
      <c r="V102" s="61">
        <f t="shared" si="57"/>
        <v>0.23966086797817565</v>
      </c>
    </row>
    <row r="103" spans="1:22">
      <c r="A103" s="59"/>
      <c r="B103" s="59"/>
      <c r="C103" s="59"/>
      <c r="D103" s="59"/>
      <c r="E103" s="59"/>
      <c r="F103" s="59"/>
      <c r="G103" s="59"/>
      <c r="H103" s="59"/>
      <c r="I103" s="59"/>
      <c r="J103" s="59"/>
      <c r="K103" s="59"/>
      <c r="L103" s="59"/>
      <c r="M103" s="59"/>
      <c r="N103" s="59"/>
      <c r="O103" s="59"/>
      <c r="P103" s="59"/>
      <c r="Q103" s="59"/>
      <c r="R103" s="59"/>
      <c r="S103" s="59"/>
      <c r="T103" s="59"/>
      <c r="U103" s="59"/>
      <c r="V103" s="59"/>
    </row>
    <row r="104" spans="1:22">
      <c r="A104" s="59"/>
      <c r="B104" s="59"/>
      <c r="C104" s="59"/>
      <c r="D104" s="59"/>
      <c r="E104" s="59"/>
      <c r="F104" s="59"/>
      <c r="G104" s="59"/>
      <c r="H104" s="59"/>
      <c r="I104" s="59"/>
      <c r="J104" s="59"/>
      <c r="K104" s="59"/>
      <c r="L104" s="59"/>
      <c r="M104" s="59"/>
      <c r="N104" s="59"/>
      <c r="O104" s="59"/>
      <c r="P104" s="59"/>
      <c r="Q104" s="59"/>
      <c r="R104" s="59"/>
      <c r="S104" s="59"/>
      <c r="T104" s="59"/>
      <c r="U104" s="59"/>
      <c r="V104" s="59"/>
    </row>
    <row r="105" spans="1:22">
      <c r="A105" s="59"/>
      <c r="B105" s="59"/>
      <c r="C105" s="59"/>
      <c r="D105" s="59"/>
      <c r="E105" s="59"/>
      <c r="F105" s="59"/>
      <c r="G105" s="59"/>
      <c r="H105" s="59"/>
      <c r="I105" s="59"/>
      <c r="J105" s="59"/>
      <c r="K105" s="59"/>
      <c r="L105" s="59"/>
      <c r="M105" s="59"/>
      <c r="N105" s="59"/>
      <c r="O105" s="59"/>
      <c r="P105" s="59"/>
      <c r="Q105" s="59"/>
      <c r="R105" s="59"/>
      <c r="S105" s="59"/>
      <c r="T105" s="59"/>
      <c r="U105" s="59"/>
      <c r="V105" s="59"/>
    </row>
    <row r="106" spans="1:22">
      <c r="A106" s="59"/>
      <c r="B106" s="59"/>
      <c r="C106" s="59"/>
      <c r="D106" s="59"/>
      <c r="E106" s="59"/>
      <c r="F106" s="59"/>
      <c r="G106" s="59"/>
      <c r="H106" s="59"/>
      <c r="I106" s="59"/>
      <c r="J106" s="59"/>
      <c r="K106" s="59"/>
      <c r="L106" s="59"/>
      <c r="M106" s="59"/>
      <c r="N106" s="59"/>
      <c r="O106" s="59"/>
      <c r="P106" s="59"/>
      <c r="Q106" s="59"/>
      <c r="R106" s="59"/>
      <c r="S106" s="59"/>
      <c r="T106" s="59"/>
      <c r="U106" s="59"/>
      <c r="V106" s="59"/>
    </row>
    <row r="107" spans="1:22">
      <c r="A107" s="59"/>
      <c r="B107" s="59"/>
      <c r="C107" s="59"/>
      <c r="D107" s="59"/>
      <c r="E107" s="59"/>
      <c r="F107" s="59"/>
      <c r="G107" s="59"/>
      <c r="H107" s="59"/>
      <c r="I107" s="59"/>
      <c r="J107" s="59"/>
      <c r="K107" s="59"/>
      <c r="L107" s="59"/>
      <c r="M107" s="59"/>
      <c r="N107" s="59"/>
      <c r="O107" s="59"/>
      <c r="P107" s="59"/>
      <c r="Q107" s="59"/>
      <c r="R107" s="59"/>
      <c r="S107" s="59"/>
      <c r="T107" s="59"/>
      <c r="U107" s="59"/>
      <c r="V107" s="59"/>
    </row>
    <row r="108" spans="1:22">
      <c r="A108" s="59"/>
      <c r="B108" s="59"/>
      <c r="C108" s="59"/>
      <c r="D108" s="59"/>
      <c r="E108" s="59"/>
      <c r="F108" s="59"/>
      <c r="G108" s="59"/>
      <c r="H108" s="59"/>
      <c r="I108" s="59"/>
      <c r="J108" s="59"/>
      <c r="K108" s="59"/>
      <c r="L108" s="59"/>
      <c r="M108" s="59"/>
      <c r="N108" s="59"/>
      <c r="O108" s="59"/>
      <c r="P108" s="59"/>
      <c r="Q108" s="59"/>
      <c r="R108" s="59"/>
      <c r="S108" s="59"/>
      <c r="T108" s="59"/>
      <c r="U108" s="59"/>
      <c r="V108" s="59"/>
    </row>
    <row r="109" spans="1:22">
      <c r="A109" s="59"/>
      <c r="B109" s="59"/>
      <c r="C109" s="59"/>
      <c r="D109" s="59"/>
      <c r="E109" s="59"/>
      <c r="F109" s="59"/>
      <c r="G109" s="59"/>
      <c r="H109" s="59"/>
      <c r="I109" s="59"/>
      <c r="J109" s="59"/>
      <c r="K109" s="59"/>
      <c r="L109" s="59"/>
      <c r="M109" s="59"/>
      <c r="N109" s="59"/>
      <c r="O109" s="59"/>
      <c r="P109" s="59"/>
      <c r="Q109" s="59"/>
      <c r="R109" s="59"/>
      <c r="S109" s="59"/>
      <c r="T109" s="59"/>
      <c r="U109" s="59"/>
      <c r="V109" s="59"/>
    </row>
    <row r="110" spans="1:22">
      <c r="A110" s="59"/>
      <c r="B110" s="59"/>
      <c r="C110" s="59"/>
      <c r="D110" s="59"/>
      <c r="E110" s="59"/>
      <c r="F110" s="59"/>
      <c r="G110" s="59"/>
      <c r="H110" s="59"/>
      <c r="I110" s="59"/>
      <c r="J110" s="59"/>
      <c r="K110" s="59"/>
      <c r="L110" s="59"/>
      <c r="M110" s="59"/>
      <c r="N110" s="59"/>
      <c r="O110" s="59"/>
      <c r="P110" s="59"/>
      <c r="Q110" s="59"/>
      <c r="R110" s="59"/>
      <c r="S110" s="59"/>
      <c r="T110" s="59"/>
      <c r="U110" s="59"/>
      <c r="V110" s="59"/>
    </row>
    <row r="111" spans="1:22">
      <c r="A111" s="59"/>
      <c r="B111" s="59"/>
      <c r="C111" s="59"/>
      <c r="D111" s="59"/>
      <c r="E111" s="59"/>
      <c r="F111" s="59"/>
      <c r="G111" s="59"/>
      <c r="H111" s="59"/>
      <c r="I111" s="59"/>
      <c r="J111" s="59"/>
      <c r="K111" s="59"/>
      <c r="L111" s="59"/>
      <c r="M111" s="59"/>
      <c r="N111" s="59"/>
      <c r="O111" s="59"/>
      <c r="P111" s="59"/>
      <c r="Q111" s="59"/>
      <c r="R111" s="59"/>
      <c r="S111" s="59"/>
      <c r="T111" s="59"/>
      <c r="U111" s="59"/>
      <c r="V111" s="59"/>
    </row>
    <row r="112" spans="1:22">
      <c r="A112" s="59"/>
      <c r="B112" s="59"/>
      <c r="C112" s="59"/>
      <c r="D112" s="59"/>
      <c r="E112" s="59"/>
      <c r="F112" s="59"/>
      <c r="G112" s="59"/>
      <c r="H112" s="59"/>
      <c r="I112" s="59"/>
      <c r="J112" s="59"/>
      <c r="K112" s="59"/>
      <c r="L112" s="59"/>
      <c r="M112" s="59"/>
      <c r="N112" s="59"/>
      <c r="O112" s="59"/>
      <c r="P112" s="59"/>
      <c r="Q112" s="59"/>
      <c r="R112" s="59"/>
      <c r="S112" s="59"/>
      <c r="T112" s="59"/>
      <c r="U112" s="59"/>
      <c r="V112" s="59"/>
    </row>
    <row r="113" spans="1:22">
      <c r="A113" s="59"/>
      <c r="B113" s="59"/>
      <c r="C113" s="59"/>
      <c r="D113" s="59"/>
      <c r="E113" s="59"/>
      <c r="F113" s="59"/>
      <c r="G113" s="59"/>
      <c r="H113" s="59"/>
      <c r="I113" s="59"/>
      <c r="J113" s="59"/>
      <c r="K113" s="59"/>
      <c r="L113" s="59"/>
      <c r="M113" s="59"/>
      <c r="N113" s="59"/>
      <c r="O113" s="59"/>
      <c r="P113" s="59"/>
      <c r="Q113" s="59"/>
      <c r="R113" s="59"/>
      <c r="S113" s="59"/>
      <c r="T113" s="59"/>
      <c r="U113" s="59"/>
      <c r="V113" s="59"/>
    </row>
    <row r="114" spans="1:22">
      <c r="A114" s="59"/>
      <c r="B114" s="59"/>
      <c r="C114" s="59"/>
      <c r="D114" s="59"/>
      <c r="E114" s="59"/>
      <c r="F114" s="59"/>
      <c r="G114" s="59"/>
      <c r="H114" s="59"/>
      <c r="I114" s="59"/>
      <c r="J114" s="59"/>
      <c r="K114" s="59"/>
      <c r="L114" s="59"/>
      <c r="M114" s="59"/>
      <c r="N114" s="59"/>
      <c r="O114" s="59"/>
      <c r="P114" s="59"/>
      <c r="Q114" s="59"/>
      <c r="R114" s="59"/>
      <c r="S114" s="59"/>
      <c r="T114" s="59"/>
      <c r="U114" s="59"/>
      <c r="V114" s="59"/>
    </row>
    <row r="115" spans="1:22">
      <c r="A115" s="59"/>
      <c r="B115" s="59"/>
      <c r="C115" s="59"/>
      <c r="D115" s="59"/>
      <c r="E115" s="59"/>
      <c r="F115" s="59"/>
      <c r="G115" s="59"/>
      <c r="H115" s="59"/>
      <c r="I115" s="59"/>
      <c r="J115" s="59"/>
      <c r="K115" s="59"/>
      <c r="L115" s="59"/>
      <c r="M115" s="59"/>
      <c r="N115" s="59"/>
      <c r="O115" s="59"/>
      <c r="P115" s="59"/>
      <c r="Q115" s="59"/>
      <c r="R115" s="59"/>
      <c r="S115" s="59"/>
      <c r="T115" s="59"/>
      <c r="U115" s="59"/>
      <c r="V115" s="59"/>
    </row>
    <row r="116" spans="1:22">
      <c r="A116" s="59"/>
      <c r="B116" s="59"/>
      <c r="C116" s="59"/>
      <c r="D116" s="59"/>
      <c r="E116" s="59"/>
      <c r="F116" s="59"/>
      <c r="G116" s="59"/>
      <c r="H116" s="59"/>
      <c r="I116" s="59"/>
      <c r="J116" s="59"/>
      <c r="K116" s="59"/>
      <c r="L116" s="59"/>
      <c r="M116" s="59"/>
      <c r="N116" s="59"/>
      <c r="O116" s="59"/>
      <c r="P116" s="59"/>
      <c r="Q116" s="59"/>
      <c r="R116" s="59"/>
      <c r="S116" s="59"/>
      <c r="T116" s="59"/>
      <c r="U116" s="59"/>
      <c r="V116" s="59"/>
    </row>
    <row r="117" spans="1:22">
      <c r="A117" s="59"/>
      <c r="B117" s="59"/>
      <c r="C117" s="59"/>
      <c r="D117" s="59"/>
      <c r="E117" s="59"/>
      <c r="F117" s="59"/>
      <c r="G117" s="59"/>
      <c r="H117" s="59"/>
      <c r="I117" s="59"/>
      <c r="J117" s="59"/>
      <c r="K117" s="59"/>
      <c r="L117" s="59"/>
      <c r="M117" s="59"/>
      <c r="N117" s="59"/>
      <c r="O117" s="59"/>
      <c r="P117" s="59"/>
      <c r="Q117" s="59"/>
      <c r="R117" s="59"/>
      <c r="S117" s="59"/>
      <c r="T117" s="59"/>
      <c r="U117" s="59"/>
      <c r="V117" s="59"/>
    </row>
    <row r="118" spans="1:22">
      <c r="A118" s="59"/>
      <c r="B118" s="59"/>
      <c r="C118" s="59"/>
      <c r="D118" s="59"/>
      <c r="E118" s="59"/>
      <c r="F118" s="59"/>
      <c r="G118" s="59"/>
      <c r="H118" s="59"/>
      <c r="I118" s="59"/>
      <c r="J118" s="59"/>
      <c r="K118" s="59"/>
      <c r="L118" s="59"/>
      <c r="M118" s="59"/>
      <c r="N118" s="59"/>
      <c r="O118" s="59"/>
      <c r="P118" s="59"/>
      <c r="Q118" s="59"/>
      <c r="R118" s="59"/>
      <c r="S118" s="59"/>
      <c r="T118" s="59"/>
      <c r="U118" s="59"/>
      <c r="V118" s="59"/>
    </row>
    <row r="119" spans="1:22">
      <c r="A119" s="59"/>
      <c r="B119" s="59"/>
      <c r="C119" s="59"/>
      <c r="D119" s="59"/>
      <c r="E119" s="59"/>
      <c r="F119" s="59"/>
      <c r="G119" s="59"/>
      <c r="H119" s="59"/>
      <c r="I119" s="59"/>
      <c r="J119" s="59"/>
      <c r="K119" s="59"/>
      <c r="L119" s="59"/>
      <c r="M119" s="59"/>
      <c r="N119" s="59"/>
      <c r="O119" s="59"/>
      <c r="P119" s="59"/>
      <c r="Q119" s="59"/>
      <c r="R119" s="59"/>
      <c r="S119" s="59"/>
      <c r="T119" s="59"/>
      <c r="U119" s="59"/>
      <c r="V119" s="59"/>
    </row>
    <row r="120" spans="1:22">
      <c r="A120" s="59"/>
      <c r="B120" s="59"/>
      <c r="C120" s="59"/>
      <c r="D120" s="59"/>
      <c r="E120" s="59"/>
      <c r="F120" s="59"/>
      <c r="G120" s="59"/>
      <c r="H120" s="59"/>
      <c r="I120" s="59"/>
      <c r="J120" s="59"/>
      <c r="K120" s="59"/>
      <c r="L120" s="59"/>
      <c r="M120" s="59"/>
      <c r="N120" s="59"/>
      <c r="O120" s="59"/>
      <c r="P120" s="59"/>
      <c r="Q120" s="59"/>
      <c r="R120" s="59"/>
      <c r="S120" s="59"/>
      <c r="T120" s="59"/>
      <c r="U120" s="59"/>
      <c r="V120" s="59"/>
    </row>
    <row r="121" spans="1:22">
      <c r="A121" s="59"/>
      <c r="B121" s="59"/>
      <c r="C121" s="59"/>
      <c r="D121" s="59"/>
      <c r="E121" s="59"/>
      <c r="F121" s="59"/>
      <c r="G121" s="59"/>
      <c r="H121" s="59"/>
      <c r="I121" s="59"/>
      <c r="J121" s="59"/>
      <c r="K121" s="59"/>
      <c r="L121" s="59"/>
      <c r="M121" s="59"/>
      <c r="N121" s="59"/>
      <c r="O121" s="59"/>
      <c r="P121" s="59"/>
      <c r="Q121" s="59"/>
      <c r="R121" s="59"/>
      <c r="S121" s="59"/>
      <c r="T121" s="59"/>
      <c r="U121" s="59"/>
      <c r="V121" s="59"/>
    </row>
    <row r="122" spans="1:22">
      <c r="A122" s="59"/>
      <c r="B122" s="59"/>
      <c r="C122" s="59"/>
      <c r="D122" s="59"/>
      <c r="E122" s="59"/>
      <c r="F122" s="59"/>
      <c r="G122" s="59"/>
      <c r="H122" s="59"/>
      <c r="I122" s="59"/>
      <c r="J122" s="59"/>
      <c r="K122" s="59"/>
      <c r="L122" s="59"/>
      <c r="M122" s="59"/>
      <c r="N122" s="59"/>
      <c r="O122" s="59"/>
      <c r="P122" s="59"/>
      <c r="Q122" s="59"/>
      <c r="R122" s="59"/>
      <c r="S122" s="59"/>
      <c r="T122" s="59"/>
      <c r="U122" s="59"/>
      <c r="V122" s="59"/>
    </row>
    <row r="123" spans="1:22">
      <c r="A123" s="59"/>
      <c r="B123" s="59"/>
      <c r="C123" s="59"/>
      <c r="D123" s="59"/>
      <c r="E123" s="59"/>
      <c r="F123" s="59"/>
      <c r="G123" s="59"/>
      <c r="H123" s="59"/>
      <c r="I123" s="59"/>
      <c r="J123" s="59"/>
      <c r="K123" s="59"/>
      <c r="L123" s="59"/>
      <c r="M123" s="59"/>
      <c r="N123" s="59"/>
      <c r="O123" s="59"/>
      <c r="P123" s="59"/>
      <c r="Q123" s="59"/>
      <c r="R123" s="59"/>
      <c r="S123" s="59"/>
      <c r="T123" s="59"/>
      <c r="U123" s="59"/>
      <c r="V123" s="59"/>
    </row>
    <row r="124" spans="1:22">
      <c r="A124" s="59"/>
      <c r="B124" s="59"/>
      <c r="C124" s="59"/>
      <c r="D124" s="59"/>
      <c r="E124" s="59"/>
      <c r="F124" s="59"/>
      <c r="G124" s="59"/>
      <c r="H124" s="59"/>
      <c r="I124" s="59"/>
      <c r="J124" s="59"/>
      <c r="K124" s="59"/>
      <c r="L124" s="59"/>
      <c r="M124" s="59"/>
      <c r="N124" s="59"/>
      <c r="O124" s="59"/>
      <c r="P124" s="59"/>
      <c r="Q124" s="59"/>
      <c r="R124" s="59"/>
      <c r="S124" s="59"/>
      <c r="T124" s="59"/>
      <c r="U124" s="59"/>
      <c r="V124" s="59"/>
    </row>
    <row r="125" spans="1:22">
      <c r="A125" s="59"/>
      <c r="B125" s="59"/>
      <c r="C125" s="59"/>
      <c r="D125" s="59"/>
      <c r="E125" s="59"/>
      <c r="F125" s="59"/>
      <c r="G125" s="59"/>
      <c r="H125" s="59"/>
      <c r="I125" s="59"/>
      <c r="J125" s="59"/>
      <c r="K125" s="59"/>
      <c r="L125" s="59"/>
      <c r="M125" s="59"/>
      <c r="N125" s="59"/>
      <c r="O125" s="59"/>
      <c r="P125" s="59"/>
      <c r="Q125" s="59"/>
      <c r="R125" s="59"/>
      <c r="S125" s="59"/>
      <c r="T125" s="59"/>
      <c r="U125" s="59"/>
      <c r="V125" s="59"/>
    </row>
    <row r="126" spans="1:22">
      <c r="A126" s="59"/>
      <c r="B126" s="59"/>
      <c r="C126" s="59"/>
      <c r="D126" s="59"/>
      <c r="E126" s="59"/>
      <c r="F126" s="59"/>
      <c r="G126" s="59"/>
      <c r="H126" s="59"/>
      <c r="I126" s="59"/>
      <c r="J126" s="59"/>
      <c r="K126" s="59"/>
      <c r="L126" s="59"/>
      <c r="M126" s="59"/>
      <c r="N126" s="59"/>
      <c r="O126" s="59"/>
      <c r="P126" s="59"/>
      <c r="Q126" s="59"/>
      <c r="R126" s="59"/>
      <c r="S126" s="59"/>
      <c r="T126" s="59"/>
      <c r="U126" s="59"/>
      <c r="V126" s="59"/>
    </row>
    <row r="127" spans="1:22">
      <c r="A127" s="59"/>
      <c r="B127" s="59"/>
      <c r="C127" s="59"/>
      <c r="D127" s="59"/>
      <c r="E127" s="59"/>
      <c r="F127" s="59"/>
      <c r="G127" s="59"/>
      <c r="H127" s="59"/>
      <c r="I127" s="59"/>
      <c r="J127" s="59"/>
      <c r="K127" s="59"/>
      <c r="L127" s="59"/>
      <c r="M127" s="59"/>
      <c r="N127" s="59"/>
      <c r="O127" s="59"/>
      <c r="P127" s="59"/>
      <c r="Q127" s="59"/>
      <c r="R127" s="59"/>
      <c r="S127" s="59"/>
      <c r="T127" s="59"/>
      <c r="U127" s="59"/>
      <c r="V127" s="59"/>
    </row>
    <row r="128" spans="1:22">
      <c r="A128" s="59"/>
      <c r="B128" s="59"/>
      <c r="C128" s="59"/>
      <c r="D128" s="59"/>
      <c r="E128" s="59"/>
      <c r="F128" s="59"/>
      <c r="G128" s="59"/>
      <c r="H128" s="59"/>
      <c r="I128" s="59"/>
      <c r="J128" s="59"/>
      <c r="K128" s="59"/>
      <c r="L128" s="59"/>
      <c r="M128" s="59"/>
      <c r="N128" s="59"/>
      <c r="O128" s="59"/>
      <c r="P128" s="59"/>
      <c r="Q128" s="59"/>
      <c r="R128" s="59"/>
      <c r="S128" s="59"/>
      <c r="T128" s="59"/>
      <c r="U128" s="59"/>
      <c r="V128" s="59"/>
    </row>
    <row r="129" spans="1:22">
      <c r="A129" s="59"/>
      <c r="B129" s="59"/>
      <c r="C129" s="59"/>
      <c r="D129" s="59"/>
      <c r="E129" s="59"/>
      <c r="F129" s="59"/>
      <c r="G129" s="59"/>
      <c r="H129" s="59"/>
      <c r="I129" s="59"/>
      <c r="J129" s="59"/>
      <c r="K129" s="59"/>
      <c r="L129" s="59"/>
      <c r="M129" s="59"/>
      <c r="N129" s="59"/>
      <c r="O129" s="59"/>
      <c r="P129" s="59"/>
      <c r="Q129" s="59"/>
      <c r="R129" s="59"/>
      <c r="S129" s="59"/>
      <c r="T129" s="59"/>
      <c r="U129" s="59"/>
      <c r="V129" s="59"/>
    </row>
    <row r="130" spans="1:22">
      <c r="A130" s="59"/>
      <c r="B130" s="59"/>
      <c r="C130" s="59"/>
      <c r="D130" s="59"/>
      <c r="E130" s="59"/>
      <c r="F130" s="59"/>
      <c r="G130" s="59"/>
      <c r="H130" s="59"/>
      <c r="I130" s="59"/>
      <c r="J130" s="59"/>
      <c r="K130" s="59"/>
      <c r="L130" s="59"/>
      <c r="M130" s="59"/>
      <c r="N130" s="59"/>
      <c r="O130" s="59"/>
      <c r="P130" s="59"/>
      <c r="Q130" s="59"/>
      <c r="R130" s="59"/>
      <c r="S130" s="59"/>
      <c r="T130" s="59"/>
      <c r="U130" s="59"/>
      <c r="V130" s="59"/>
    </row>
    <row r="131" spans="1:22">
      <c r="A131" s="59"/>
      <c r="B131" s="59"/>
      <c r="C131" s="59"/>
      <c r="D131" s="59"/>
      <c r="E131" s="59"/>
      <c r="F131" s="59"/>
      <c r="G131" s="59"/>
      <c r="H131" s="59"/>
      <c r="I131" s="59"/>
      <c r="J131" s="59"/>
      <c r="K131" s="59"/>
      <c r="L131" s="59"/>
      <c r="M131" s="59"/>
      <c r="N131" s="59"/>
      <c r="O131" s="59"/>
      <c r="P131" s="59"/>
      <c r="Q131" s="59"/>
      <c r="R131" s="59"/>
      <c r="S131" s="59"/>
      <c r="T131" s="59"/>
      <c r="U131" s="59"/>
      <c r="V131" s="59"/>
    </row>
    <row r="132" spans="1:22">
      <c r="A132" s="59"/>
      <c r="B132" s="59"/>
      <c r="C132" s="59"/>
      <c r="D132" s="59"/>
      <c r="E132" s="59"/>
      <c r="F132" s="59"/>
      <c r="G132" s="59"/>
      <c r="H132" s="59"/>
      <c r="I132" s="59"/>
      <c r="J132" s="59"/>
      <c r="K132" s="59"/>
      <c r="L132" s="59"/>
      <c r="M132" s="59"/>
      <c r="N132" s="59"/>
      <c r="O132" s="59"/>
      <c r="P132" s="59"/>
      <c r="Q132" s="59"/>
      <c r="R132" s="59"/>
      <c r="S132" s="59"/>
      <c r="T132" s="59"/>
      <c r="U132" s="59"/>
      <c r="V132" s="59"/>
    </row>
    <row r="133" spans="1:22">
      <c r="A133" s="59"/>
      <c r="B133" s="59"/>
      <c r="C133" s="59"/>
      <c r="D133" s="59"/>
      <c r="E133" s="59"/>
      <c r="F133" s="59"/>
      <c r="G133" s="59"/>
      <c r="H133" s="59"/>
      <c r="I133" s="59"/>
      <c r="J133" s="59"/>
      <c r="K133" s="59"/>
      <c r="L133" s="59"/>
      <c r="M133" s="59"/>
      <c r="N133" s="59"/>
      <c r="O133" s="59"/>
      <c r="P133" s="59"/>
      <c r="Q133" s="59"/>
      <c r="R133" s="59"/>
      <c r="S133" s="59"/>
      <c r="T133" s="59"/>
      <c r="U133" s="59"/>
      <c r="V133" s="59"/>
    </row>
    <row r="134" spans="1:22">
      <c r="A134" s="59"/>
      <c r="B134" s="59"/>
      <c r="C134" s="59"/>
      <c r="D134" s="59"/>
      <c r="E134" s="59"/>
      <c r="F134" s="59"/>
      <c r="G134" s="59"/>
      <c r="H134" s="59"/>
      <c r="I134" s="59"/>
      <c r="J134" s="59"/>
      <c r="K134" s="59"/>
      <c r="L134" s="59"/>
      <c r="M134" s="59"/>
      <c r="N134" s="59"/>
      <c r="O134" s="59"/>
      <c r="P134" s="59"/>
      <c r="Q134" s="59"/>
      <c r="R134" s="59"/>
      <c r="S134" s="59"/>
      <c r="T134" s="59"/>
      <c r="U134" s="59"/>
      <c r="V134" s="59"/>
    </row>
    <row r="135" spans="1:22">
      <c r="A135" s="59"/>
      <c r="B135" s="59"/>
      <c r="C135" s="59"/>
      <c r="D135" s="59"/>
      <c r="E135" s="59"/>
      <c r="F135" s="59"/>
      <c r="G135" s="59"/>
      <c r="H135" s="59"/>
      <c r="I135" s="59"/>
      <c r="J135" s="59"/>
      <c r="K135" s="59"/>
      <c r="L135" s="59"/>
      <c r="M135" s="59"/>
      <c r="N135" s="59"/>
      <c r="O135" s="59"/>
      <c r="P135" s="59"/>
      <c r="Q135" s="59"/>
      <c r="R135" s="59"/>
      <c r="S135" s="59"/>
      <c r="T135" s="59"/>
      <c r="U135" s="59"/>
      <c r="V135" s="59"/>
    </row>
    <row r="136" spans="1:22">
      <c r="A136" s="59"/>
      <c r="B136" s="59"/>
      <c r="C136" s="59"/>
      <c r="D136" s="59"/>
      <c r="E136" s="59"/>
      <c r="F136" s="59"/>
      <c r="G136" s="59"/>
      <c r="H136" s="59"/>
      <c r="I136" s="59"/>
      <c r="J136" s="59"/>
      <c r="K136" s="59"/>
      <c r="L136" s="59"/>
      <c r="M136" s="59"/>
      <c r="N136" s="59"/>
      <c r="O136" s="59"/>
      <c r="P136" s="59"/>
      <c r="Q136" s="59"/>
      <c r="R136" s="59"/>
      <c r="S136" s="59"/>
      <c r="T136" s="59"/>
      <c r="U136" s="59"/>
      <c r="V136" s="59"/>
    </row>
    <row r="137" spans="1:22">
      <c r="A137" s="59"/>
      <c r="B137" s="59"/>
      <c r="C137" s="59"/>
      <c r="D137" s="59"/>
      <c r="E137" s="59"/>
      <c r="F137" s="59"/>
      <c r="G137" s="59"/>
      <c r="H137" s="59"/>
      <c r="I137" s="59"/>
      <c r="J137" s="59"/>
      <c r="K137" s="59"/>
      <c r="L137" s="59"/>
      <c r="M137" s="59"/>
      <c r="N137" s="59"/>
      <c r="O137" s="59"/>
      <c r="P137" s="59"/>
      <c r="Q137" s="59"/>
      <c r="R137" s="59"/>
      <c r="S137" s="59"/>
      <c r="T137" s="59"/>
      <c r="U137" s="59"/>
      <c r="V137" s="59"/>
    </row>
    <row r="138" spans="1:22">
      <c r="A138" s="59"/>
      <c r="B138" s="59"/>
      <c r="C138" s="59"/>
      <c r="D138" s="59"/>
      <c r="E138" s="59"/>
      <c r="F138" s="59"/>
      <c r="G138" s="59"/>
      <c r="H138" s="59"/>
      <c r="I138" s="59"/>
      <c r="J138" s="59"/>
      <c r="K138" s="59"/>
      <c r="L138" s="59"/>
      <c r="M138" s="59"/>
      <c r="N138" s="59"/>
      <c r="O138" s="59"/>
      <c r="P138" s="59"/>
      <c r="Q138" s="59"/>
      <c r="R138" s="59"/>
      <c r="S138" s="59"/>
      <c r="T138" s="59"/>
      <c r="U138" s="59"/>
      <c r="V138" s="59"/>
    </row>
    <row r="139" spans="1:22">
      <c r="A139" s="59"/>
      <c r="B139" s="59"/>
      <c r="C139" s="59"/>
      <c r="D139" s="59"/>
      <c r="E139" s="59"/>
      <c r="F139" s="59"/>
      <c r="G139" s="59"/>
      <c r="H139" s="59"/>
      <c r="I139" s="59"/>
      <c r="J139" s="59"/>
      <c r="K139" s="59"/>
      <c r="L139" s="59"/>
      <c r="M139" s="59"/>
      <c r="N139" s="59"/>
      <c r="O139" s="59"/>
      <c r="P139" s="59"/>
      <c r="Q139" s="59"/>
      <c r="R139" s="59"/>
      <c r="S139" s="59"/>
      <c r="T139" s="59"/>
      <c r="U139" s="59"/>
      <c r="V139" s="59"/>
    </row>
    <row r="140" spans="1:22">
      <c r="A140" s="59"/>
      <c r="B140" s="59"/>
      <c r="C140" s="59"/>
      <c r="D140" s="59"/>
      <c r="E140" s="59"/>
      <c r="F140" s="59"/>
      <c r="G140" s="59"/>
      <c r="H140" s="59"/>
      <c r="I140" s="59"/>
      <c r="J140" s="59"/>
      <c r="K140" s="59"/>
      <c r="L140" s="59"/>
      <c r="M140" s="59"/>
      <c r="N140" s="59"/>
      <c r="O140" s="59"/>
      <c r="P140" s="59"/>
      <c r="Q140" s="59"/>
      <c r="R140" s="59"/>
      <c r="S140" s="59"/>
      <c r="T140" s="59"/>
      <c r="U140" s="59"/>
      <c r="V140" s="59"/>
    </row>
    <row r="141" spans="1:22">
      <c r="A141" s="59"/>
      <c r="B141" s="59"/>
      <c r="C141" s="59"/>
      <c r="D141" s="59"/>
      <c r="E141" s="59"/>
      <c r="F141" s="59"/>
      <c r="G141" s="59"/>
      <c r="H141" s="59"/>
      <c r="I141" s="59"/>
      <c r="J141" s="59"/>
      <c r="K141" s="59"/>
      <c r="L141" s="59"/>
      <c r="M141" s="59"/>
      <c r="N141" s="59"/>
      <c r="O141" s="59"/>
      <c r="P141" s="59"/>
      <c r="Q141" s="59"/>
      <c r="R141" s="59"/>
      <c r="S141" s="59"/>
      <c r="T141" s="59"/>
      <c r="U141" s="59"/>
      <c r="V141" s="59"/>
    </row>
    <row r="142" spans="1:22">
      <c r="A142" s="59"/>
      <c r="B142" s="59"/>
      <c r="C142" s="59"/>
      <c r="D142" s="59"/>
      <c r="E142" s="59"/>
      <c r="F142" s="59"/>
      <c r="G142" s="59"/>
      <c r="H142" s="59"/>
      <c r="I142" s="59"/>
      <c r="J142" s="59"/>
      <c r="K142" s="59"/>
      <c r="L142" s="59"/>
      <c r="M142" s="59"/>
      <c r="N142" s="59"/>
      <c r="O142" s="59"/>
      <c r="P142" s="59"/>
      <c r="Q142" s="59"/>
      <c r="R142" s="59"/>
      <c r="S142" s="59"/>
      <c r="T142" s="59"/>
      <c r="U142" s="59"/>
      <c r="V142" s="59"/>
    </row>
    <row r="143" spans="1:22">
      <c r="A143" s="59"/>
      <c r="B143" s="59"/>
      <c r="C143" s="59"/>
      <c r="D143" s="59"/>
      <c r="E143" s="59"/>
      <c r="F143" s="59"/>
      <c r="G143" s="59"/>
      <c r="H143" s="59"/>
      <c r="I143" s="59"/>
      <c r="J143" s="59"/>
      <c r="K143" s="59"/>
      <c r="L143" s="59"/>
      <c r="M143" s="59"/>
      <c r="N143" s="59"/>
      <c r="O143" s="59"/>
      <c r="P143" s="59"/>
      <c r="Q143" s="59"/>
      <c r="R143" s="59"/>
      <c r="S143" s="59"/>
      <c r="T143" s="59"/>
      <c r="U143" s="59"/>
      <c r="V143" s="59"/>
    </row>
    <row r="144" spans="1:22">
      <c r="A144" s="59"/>
      <c r="B144" s="59"/>
      <c r="C144" s="59"/>
      <c r="D144" s="59"/>
      <c r="E144" s="59"/>
      <c r="F144" s="59"/>
      <c r="G144" s="59"/>
      <c r="H144" s="59"/>
      <c r="I144" s="59"/>
      <c r="J144" s="59"/>
      <c r="K144" s="59"/>
      <c r="L144" s="59"/>
      <c r="M144" s="59"/>
      <c r="N144" s="59"/>
      <c r="O144" s="59"/>
      <c r="P144" s="59"/>
      <c r="Q144" s="59"/>
      <c r="R144" s="59"/>
      <c r="S144" s="59"/>
      <c r="T144" s="59"/>
      <c r="U144" s="59"/>
      <c r="V144" s="59"/>
    </row>
    <row r="145" spans="1:22">
      <c r="A145" s="59"/>
      <c r="B145" s="59"/>
      <c r="C145" s="59"/>
      <c r="D145" s="59"/>
      <c r="E145" s="59"/>
      <c r="F145" s="59"/>
      <c r="G145" s="59"/>
      <c r="H145" s="59"/>
      <c r="I145" s="59"/>
      <c r="J145" s="59"/>
      <c r="K145" s="59"/>
      <c r="L145" s="59"/>
      <c r="M145" s="59"/>
      <c r="N145" s="59"/>
      <c r="O145" s="59"/>
      <c r="P145" s="59"/>
      <c r="Q145" s="59"/>
      <c r="R145" s="59"/>
      <c r="S145" s="59"/>
      <c r="T145" s="59"/>
      <c r="U145" s="59"/>
      <c r="V145" s="59"/>
    </row>
    <row r="146" spans="1:22">
      <c r="A146" s="59"/>
      <c r="B146" s="59"/>
      <c r="C146" s="59"/>
      <c r="D146" s="59"/>
      <c r="E146" s="59"/>
      <c r="F146" s="59"/>
      <c r="G146" s="59"/>
      <c r="H146" s="59"/>
      <c r="I146" s="59"/>
      <c r="J146" s="59"/>
      <c r="K146" s="59"/>
      <c r="L146" s="59"/>
      <c r="M146" s="59"/>
      <c r="N146" s="59"/>
      <c r="O146" s="59"/>
      <c r="P146" s="59"/>
      <c r="Q146" s="59"/>
      <c r="R146" s="59"/>
      <c r="S146" s="59"/>
      <c r="T146" s="59"/>
      <c r="U146" s="59"/>
      <c r="V146" s="59"/>
    </row>
    <row r="147" spans="1:22">
      <c r="A147" s="59"/>
      <c r="B147" s="59"/>
      <c r="C147" s="59"/>
      <c r="D147" s="59"/>
      <c r="E147" s="59"/>
      <c r="F147" s="59"/>
      <c r="G147" s="59"/>
      <c r="H147" s="59"/>
      <c r="I147" s="59"/>
      <c r="J147" s="59"/>
      <c r="K147" s="59"/>
      <c r="L147" s="59"/>
      <c r="M147" s="59"/>
      <c r="N147" s="59"/>
      <c r="O147" s="59"/>
      <c r="P147" s="59"/>
      <c r="Q147" s="59"/>
      <c r="R147" s="59"/>
      <c r="S147" s="59"/>
      <c r="T147" s="59"/>
      <c r="U147" s="59"/>
      <c r="V147" s="59"/>
    </row>
    <row r="148" spans="1:22">
      <c r="A148" s="59"/>
      <c r="B148" s="59"/>
      <c r="C148" s="59"/>
      <c r="D148" s="59"/>
      <c r="E148" s="59"/>
      <c r="F148" s="59"/>
      <c r="G148" s="59"/>
      <c r="H148" s="59"/>
      <c r="I148" s="59"/>
      <c r="J148" s="59"/>
      <c r="K148" s="59"/>
      <c r="L148" s="59"/>
      <c r="M148" s="59"/>
      <c r="N148" s="59"/>
      <c r="O148" s="59"/>
      <c r="P148" s="59"/>
      <c r="Q148" s="59"/>
      <c r="R148" s="59"/>
      <c r="S148" s="59"/>
      <c r="T148" s="59"/>
      <c r="U148" s="59"/>
      <c r="V148" s="59"/>
    </row>
    <row r="149" spans="1:22">
      <c r="A149" s="59"/>
      <c r="B149" s="59"/>
      <c r="C149" s="59"/>
      <c r="D149" s="59"/>
      <c r="E149" s="59"/>
      <c r="F149" s="59"/>
      <c r="G149" s="59"/>
      <c r="H149" s="59"/>
      <c r="I149" s="59"/>
      <c r="J149" s="59"/>
      <c r="K149" s="59"/>
      <c r="L149" s="59"/>
      <c r="M149" s="59"/>
      <c r="N149" s="59"/>
      <c r="O149" s="59"/>
      <c r="P149" s="59"/>
      <c r="Q149" s="59"/>
      <c r="R149" s="59"/>
      <c r="S149" s="59"/>
      <c r="T149" s="59"/>
      <c r="U149" s="59"/>
      <c r="V149" s="59"/>
    </row>
    <row r="150" spans="1:22">
      <c r="A150" s="59"/>
      <c r="B150" s="59"/>
      <c r="C150" s="59"/>
      <c r="D150" s="59"/>
      <c r="E150" s="59"/>
      <c r="F150" s="59"/>
      <c r="G150" s="59"/>
      <c r="H150" s="59"/>
      <c r="I150" s="59"/>
      <c r="J150" s="59"/>
      <c r="K150" s="59"/>
      <c r="L150" s="59"/>
      <c r="M150" s="59"/>
      <c r="N150" s="59"/>
      <c r="O150" s="59"/>
      <c r="P150" s="59"/>
      <c r="Q150" s="59"/>
      <c r="R150" s="59"/>
      <c r="S150" s="59"/>
      <c r="T150" s="59"/>
      <c r="U150" s="59"/>
      <c r="V150" s="59"/>
    </row>
    <row r="151" spans="1:22">
      <c r="A151" s="59"/>
      <c r="B151" s="59"/>
      <c r="C151" s="59"/>
      <c r="D151" s="59"/>
      <c r="E151" s="59"/>
      <c r="F151" s="59"/>
      <c r="G151" s="59"/>
      <c r="H151" s="59"/>
      <c r="I151" s="59"/>
      <c r="J151" s="59"/>
      <c r="K151" s="59"/>
      <c r="L151" s="59"/>
      <c r="M151" s="59"/>
      <c r="N151" s="59"/>
      <c r="O151" s="59"/>
      <c r="P151" s="59"/>
      <c r="Q151" s="59"/>
      <c r="R151" s="59"/>
      <c r="S151" s="59"/>
      <c r="T151" s="59"/>
      <c r="U151" s="59"/>
      <c r="V151" s="59"/>
    </row>
    <row r="152" spans="1:22">
      <c r="A152" s="59"/>
      <c r="B152" s="59"/>
      <c r="C152" s="59"/>
      <c r="D152" s="59"/>
      <c r="E152" s="59"/>
      <c r="F152" s="59"/>
      <c r="G152" s="59"/>
      <c r="H152" s="59"/>
      <c r="I152" s="59"/>
      <c r="J152" s="59"/>
      <c r="K152" s="59"/>
      <c r="L152" s="59"/>
      <c r="M152" s="59"/>
      <c r="N152" s="59"/>
      <c r="O152" s="59"/>
      <c r="P152" s="59"/>
      <c r="Q152" s="59"/>
      <c r="R152" s="59"/>
      <c r="S152" s="59"/>
      <c r="T152" s="59"/>
      <c r="U152" s="59"/>
      <c r="V152" s="59"/>
    </row>
    <row r="153" spans="1:22">
      <c r="A153" s="59"/>
      <c r="B153" s="59"/>
      <c r="C153" s="59"/>
      <c r="D153" s="59"/>
      <c r="E153" s="59"/>
      <c r="F153" s="59"/>
      <c r="G153" s="59"/>
      <c r="H153" s="59"/>
      <c r="I153" s="59"/>
      <c r="J153" s="59"/>
      <c r="K153" s="59"/>
      <c r="L153" s="59"/>
      <c r="M153" s="59"/>
      <c r="N153" s="59"/>
      <c r="O153" s="59"/>
      <c r="P153" s="59"/>
      <c r="Q153" s="59"/>
      <c r="R153" s="59"/>
      <c r="S153" s="59"/>
      <c r="T153" s="59"/>
      <c r="U153" s="59"/>
      <c r="V153" s="59"/>
    </row>
    <row r="154" spans="1:22">
      <c r="A154" s="59"/>
      <c r="B154" s="59"/>
      <c r="C154" s="59"/>
      <c r="D154" s="59"/>
      <c r="E154" s="59"/>
      <c r="F154" s="59"/>
      <c r="G154" s="59"/>
      <c r="H154" s="59"/>
      <c r="I154" s="59"/>
      <c r="J154" s="59"/>
      <c r="K154" s="59"/>
      <c r="L154" s="59"/>
      <c r="M154" s="59"/>
      <c r="N154" s="59"/>
      <c r="O154" s="59"/>
      <c r="P154" s="59"/>
      <c r="Q154" s="59"/>
      <c r="R154" s="59"/>
      <c r="S154" s="59"/>
      <c r="T154" s="59"/>
      <c r="U154" s="59"/>
      <c r="V154" s="59"/>
    </row>
    <row r="155" spans="1:22">
      <c r="A155" s="59"/>
      <c r="B155" s="59"/>
      <c r="C155" s="59"/>
      <c r="D155" s="59"/>
      <c r="E155" s="59"/>
      <c r="F155" s="59"/>
      <c r="G155" s="59"/>
      <c r="H155" s="59"/>
      <c r="I155" s="59"/>
      <c r="J155" s="59"/>
      <c r="K155" s="59"/>
      <c r="L155" s="59"/>
      <c r="M155" s="59"/>
      <c r="N155" s="59"/>
      <c r="O155" s="59"/>
      <c r="P155" s="59"/>
      <c r="Q155" s="59"/>
      <c r="R155" s="59"/>
      <c r="S155" s="59"/>
      <c r="T155" s="59"/>
      <c r="U155" s="59"/>
      <c r="V155" s="59"/>
    </row>
    <row r="156" spans="1:22">
      <c r="A156" s="59"/>
      <c r="B156" s="59"/>
      <c r="C156" s="59"/>
      <c r="D156" s="59"/>
      <c r="E156" s="59"/>
      <c r="F156" s="59"/>
      <c r="G156" s="59"/>
      <c r="H156" s="59"/>
      <c r="I156" s="59"/>
      <c r="J156" s="59"/>
      <c r="K156" s="59"/>
      <c r="L156" s="59"/>
      <c r="M156" s="59"/>
      <c r="N156" s="59"/>
      <c r="O156" s="59"/>
      <c r="P156" s="59"/>
      <c r="Q156" s="59"/>
      <c r="R156" s="59"/>
      <c r="S156" s="59"/>
      <c r="T156" s="59"/>
      <c r="U156" s="59"/>
      <c r="V156" s="59"/>
    </row>
    <row r="157" spans="1:22">
      <c r="A157" s="59"/>
      <c r="B157" s="59"/>
      <c r="C157" s="59"/>
      <c r="D157" s="59"/>
      <c r="E157" s="59"/>
      <c r="F157" s="59"/>
      <c r="G157" s="59"/>
      <c r="H157" s="59"/>
      <c r="I157" s="59"/>
      <c r="J157" s="59"/>
      <c r="K157" s="59"/>
      <c r="L157" s="59"/>
      <c r="M157" s="59"/>
      <c r="N157" s="59"/>
      <c r="O157" s="59"/>
      <c r="P157" s="59"/>
      <c r="Q157" s="59"/>
      <c r="R157" s="59"/>
      <c r="S157" s="59"/>
      <c r="T157" s="59"/>
      <c r="U157" s="59"/>
      <c r="V157" s="59"/>
    </row>
    <row r="158" spans="1:22">
      <c r="A158" s="59"/>
      <c r="B158" s="59"/>
      <c r="C158" s="59"/>
      <c r="D158" s="59"/>
      <c r="E158" s="59"/>
      <c r="F158" s="59"/>
      <c r="G158" s="59"/>
      <c r="H158" s="59"/>
      <c r="I158" s="59"/>
      <c r="J158" s="59"/>
      <c r="K158" s="59"/>
      <c r="L158" s="59"/>
      <c r="M158" s="59"/>
      <c r="N158" s="59"/>
      <c r="O158" s="59"/>
      <c r="P158" s="59"/>
      <c r="Q158" s="59"/>
      <c r="R158" s="59"/>
      <c r="S158" s="59"/>
      <c r="T158" s="59"/>
      <c r="U158" s="59"/>
      <c r="V158" s="59"/>
    </row>
    <row r="159" spans="1:22">
      <c r="A159" s="59"/>
      <c r="B159" s="59"/>
      <c r="C159" s="59"/>
      <c r="D159" s="59"/>
      <c r="E159" s="59"/>
      <c r="F159" s="59"/>
      <c r="G159" s="59"/>
      <c r="H159" s="59"/>
      <c r="I159" s="59"/>
      <c r="J159" s="59"/>
      <c r="K159" s="59"/>
      <c r="L159" s="59"/>
      <c r="M159" s="59"/>
      <c r="N159" s="59"/>
      <c r="O159" s="59"/>
      <c r="P159" s="59"/>
      <c r="Q159" s="59"/>
      <c r="R159" s="59"/>
      <c r="S159" s="59"/>
      <c r="T159" s="59"/>
      <c r="U159" s="59"/>
      <c r="V159" s="59"/>
    </row>
    <row r="160" spans="1:22">
      <c r="A160" s="59"/>
      <c r="B160" s="59"/>
      <c r="C160" s="59"/>
      <c r="D160" s="59"/>
      <c r="E160" s="59"/>
      <c r="F160" s="59"/>
      <c r="G160" s="59"/>
      <c r="H160" s="59"/>
      <c r="I160" s="59"/>
      <c r="J160" s="59"/>
      <c r="K160" s="59"/>
      <c r="L160" s="59"/>
      <c r="M160" s="59"/>
      <c r="N160" s="59"/>
      <c r="O160" s="59"/>
      <c r="P160" s="59"/>
      <c r="Q160" s="59"/>
      <c r="R160" s="59"/>
      <c r="S160" s="59"/>
      <c r="T160" s="59"/>
      <c r="U160" s="59"/>
      <c r="V160" s="59"/>
    </row>
    <row r="161" spans="1:22">
      <c r="A161" s="59"/>
      <c r="B161" s="59"/>
      <c r="C161" s="59"/>
      <c r="D161" s="59"/>
      <c r="E161" s="59"/>
      <c r="F161" s="59"/>
      <c r="G161" s="59"/>
      <c r="H161" s="59"/>
      <c r="I161" s="59"/>
      <c r="J161" s="59"/>
      <c r="K161" s="59"/>
      <c r="L161" s="59"/>
      <c r="M161" s="59"/>
      <c r="N161" s="59"/>
      <c r="O161" s="59"/>
      <c r="P161" s="59"/>
      <c r="Q161" s="59"/>
      <c r="R161" s="59"/>
      <c r="S161" s="59"/>
      <c r="T161" s="59"/>
      <c r="U161" s="59"/>
      <c r="V161" s="59"/>
    </row>
    <row r="162" spans="1:22">
      <c r="A162" s="59"/>
      <c r="B162" s="59"/>
      <c r="C162" s="59"/>
      <c r="D162" s="59"/>
      <c r="E162" s="59"/>
      <c r="F162" s="59"/>
      <c r="G162" s="59"/>
      <c r="H162" s="59"/>
      <c r="I162" s="59"/>
      <c r="J162" s="59"/>
      <c r="K162" s="59"/>
      <c r="L162" s="59"/>
      <c r="M162" s="59"/>
      <c r="N162" s="59"/>
      <c r="O162" s="59"/>
      <c r="P162" s="59"/>
      <c r="Q162" s="59"/>
      <c r="R162" s="59"/>
      <c r="S162" s="59"/>
      <c r="T162" s="59"/>
      <c r="U162" s="59"/>
      <c r="V162" s="59"/>
    </row>
    <row r="163" spans="1:22">
      <c r="A163" s="59"/>
      <c r="B163" s="59"/>
      <c r="C163" s="59"/>
      <c r="D163" s="59"/>
      <c r="E163" s="59"/>
      <c r="F163" s="59"/>
      <c r="G163" s="59"/>
      <c r="H163" s="59"/>
      <c r="I163" s="59"/>
      <c r="J163" s="59"/>
      <c r="K163" s="59"/>
      <c r="L163" s="59"/>
      <c r="M163" s="59"/>
      <c r="N163" s="59"/>
      <c r="O163" s="59"/>
      <c r="P163" s="59"/>
      <c r="Q163" s="59"/>
      <c r="R163" s="59"/>
      <c r="S163" s="59"/>
      <c r="T163" s="59"/>
      <c r="U163" s="59"/>
      <c r="V163" s="59"/>
    </row>
    <row r="164" spans="1:22">
      <c r="A164" s="59"/>
      <c r="B164" s="59"/>
      <c r="C164" s="59"/>
      <c r="D164" s="59"/>
      <c r="E164" s="59"/>
      <c r="F164" s="59"/>
      <c r="G164" s="59"/>
      <c r="H164" s="59"/>
      <c r="I164" s="59"/>
      <c r="J164" s="59"/>
      <c r="K164" s="59"/>
      <c r="L164" s="59"/>
      <c r="M164" s="59"/>
      <c r="N164" s="59"/>
      <c r="O164" s="59"/>
      <c r="P164" s="59"/>
      <c r="Q164" s="59"/>
      <c r="R164" s="59"/>
      <c r="S164" s="59"/>
      <c r="T164" s="59"/>
      <c r="U164" s="59"/>
      <c r="V164" s="59"/>
    </row>
    <row r="165" spans="1:22">
      <c r="A165" s="59"/>
      <c r="B165" s="59"/>
      <c r="C165" s="59"/>
      <c r="D165" s="59"/>
      <c r="E165" s="59"/>
      <c r="F165" s="59"/>
      <c r="G165" s="59"/>
      <c r="H165" s="59"/>
      <c r="I165" s="59"/>
      <c r="J165" s="59"/>
      <c r="K165" s="59"/>
      <c r="L165" s="59"/>
      <c r="M165" s="59"/>
      <c r="N165" s="59"/>
      <c r="O165" s="59"/>
      <c r="P165" s="59"/>
      <c r="Q165" s="59"/>
      <c r="R165" s="59"/>
      <c r="S165" s="59"/>
      <c r="T165" s="59"/>
      <c r="U165" s="59"/>
      <c r="V165" s="59"/>
    </row>
    <row r="166" spans="1:22">
      <c r="A166" s="59"/>
      <c r="B166" s="59"/>
      <c r="C166" s="59"/>
      <c r="D166" s="59"/>
      <c r="E166" s="59"/>
      <c r="F166" s="59"/>
      <c r="G166" s="59"/>
      <c r="H166" s="59"/>
      <c r="I166" s="59"/>
      <c r="J166" s="59"/>
      <c r="K166" s="59"/>
      <c r="L166" s="59"/>
      <c r="M166" s="59"/>
      <c r="N166" s="59"/>
      <c r="O166" s="59"/>
      <c r="P166" s="59"/>
      <c r="Q166" s="59"/>
      <c r="R166" s="59"/>
      <c r="S166" s="59"/>
      <c r="T166" s="59"/>
      <c r="U166" s="59"/>
      <c r="V166" s="59"/>
    </row>
    <row r="167" spans="1:22">
      <c r="A167" s="59"/>
      <c r="B167" s="59"/>
      <c r="C167" s="59"/>
      <c r="D167" s="59"/>
      <c r="E167" s="59"/>
      <c r="F167" s="59"/>
      <c r="G167" s="59"/>
      <c r="H167" s="59"/>
      <c r="I167" s="59"/>
      <c r="J167" s="59"/>
      <c r="K167" s="59"/>
      <c r="L167" s="59"/>
      <c r="M167" s="59"/>
      <c r="N167" s="59"/>
      <c r="O167" s="59"/>
      <c r="P167" s="59"/>
      <c r="Q167" s="59"/>
      <c r="R167" s="59"/>
      <c r="S167" s="59"/>
      <c r="T167" s="59"/>
      <c r="U167" s="59"/>
      <c r="V167" s="59"/>
    </row>
    <row r="168" spans="1:22">
      <c r="A168" s="59"/>
      <c r="B168" s="59"/>
      <c r="C168" s="59"/>
      <c r="D168" s="59"/>
      <c r="E168" s="59"/>
      <c r="F168" s="59"/>
      <c r="G168" s="59"/>
      <c r="H168" s="59"/>
      <c r="I168" s="59"/>
      <c r="J168" s="59"/>
      <c r="K168" s="59"/>
      <c r="L168" s="59"/>
      <c r="M168" s="59"/>
      <c r="N168" s="59"/>
      <c r="O168" s="59"/>
      <c r="P168" s="59"/>
      <c r="Q168" s="59"/>
      <c r="R168" s="59"/>
      <c r="S168" s="59"/>
      <c r="T168" s="59"/>
      <c r="U168" s="59"/>
      <c r="V168" s="59"/>
    </row>
    <row r="169" spans="1:22">
      <c r="A169" s="59"/>
      <c r="B169" s="59"/>
      <c r="C169" s="59"/>
      <c r="D169" s="59"/>
      <c r="E169" s="59"/>
      <c r="F169" s="59"/>
      <c r="G169" s="59"/>
      <c r="H169" s="59"/>
      <c r="I169" s="59"/>
      <c r="J169" s="59"/>
      <c r="K169" s="59"/>
      <c r="L169" s="59"/>
      <c r="M169" s="59"/>
      <c r="N169" s="59"/>
      <c r="O169" s="59"/>
      <c r="P169" s="59"/>
      <c r="Q169" s="59"/>
      <c r="R169" s="59"/>
      <c r="S169" s="59"/>
      <c r="T169" s="59"/>
      <c r="U169" s="59"/>
      <c r="V169" s="59"/>
    </row>
    <row r="170" spans="1:22">
      <c r="A170" s="59"/>
      <c r="B170" s="59"/>
      <c r="C170" s="59"/>
      <c r="D170" s="59"/>
      <c r="E170" s="59"/>
      <c r="F170" s="59"/>
      <c r="G170" s="59"/>
      <c r="H170" s="59"/>
      <c r="I170" s="59"/>
      <c r="J170" s="59"/>
      <c r="K170" s="59"/>
      <c r="L170" s="59"/>
      <c r="M170" s="59"/>
      <c r="N170" s="59"/>
      <c r="O170" s="59"/>
      <c r="P170" s="59"/>
      <c r="Q170" s="59"/>
      <c r="R170" s="59"/>
      <c r="S170" s="59"/>
      <c r="T170" s="59"/>
      <c r="U170" s="59"/>
      <c r="V170" s="59"/>
    </row>
    <row r="171" spans="1:22">
      <c r="A171" s="59"/>
      <c r="B171" s="59"/>
      <c r="C171" s="59"/>
      <c r="D171" s="59"/>
      <c r="E171" s="59"/>
      <c r="F171" s="59"/>
      <c r="G171" s="59"/>
      <c r="H171" s="59"/>
      <c r="I171" s="59"/>
      <c r="J171" s="59"/>
      <c r="K171" s="59"/>
      <c r="L171" s="59"/>
      <c r="M171" s="59"/>
      <c r="N171" s="59"/>
      <c r="O171" s="59"/>
      <c r="P171" s="59"/>
      <c r="Q171" s="59"/>
      <c r="R171" s="59"/>
      <c r="S171" s="59"/>
      <c r="T171" s="59"/>
      <c r="U171" s="59"/>
      <c r="V171" s="59"/>
    </row>
    <row r="172" spans="1:22">
      <c r="A172" s="59"/>
      <c r="B172" s="59"/>
      <c r="C172" s="59"/>
      <c r="D172" s="59"/>
      <c r="E172" s="59"/>
      <c r="F172" s="59"/>
      <c r="G172" s="59"/>
      <c r="H172" s="59"/>
      <c r="I172" s="59"/>
      <c r="J172" s="59"/>
      <c r="K172" s="59"/>
      <c r="L172" s="59"/>
      <c r="M172" s="59"/>
      <c r="N172" s="59"/>
      <c r="O172" s="59"/>
      <c r="P172" s="59"/>
      <c r="Q172" s="59"/>
      <c r="R172" s="59"/>
      <c r="S172" s="59"/>
      <c r="T172" s="59"/>
      <c r="U172" s="59"/>
      <c r="V172" s="59"/>
    </row>
    <row r="173" spans="1:22">
      <c r="A173" s="59"/>
      <c r="B173" s="59"/>
      <c r="C173" s="59"/>
      <c r="D173" s="59"/>
      <c r="E173" s="59"/>
      <c r="F173" s="59"/>
      <c r="G173" s="59"/>
      <c r="H173" s="59"/>
      <c r="I173" s="59"/>
      <c r="J173" s="59"/>
      <c r="K173" s="59"/>
      <c r="L173" s="59"/>
      <c r="M173" s="59"/>
      <c r="N173" s="59"/>
      <c r="O173" s="59"/>
      <c r="P173" s="59"/>
      <c r="Q173" s="59"/>
      <c r="R173" s="59"/>
      <c r="S173" s="59"/>
      <c r="T173" s="59"/>
      <c r="U173" s="59"/>
      <c r="V173" s="59"/>
    </row>
    <row r="174" spans="1:22">
      <c r="A174" s="59"/>
      <c r="B174" s="59"/>
      <c r="C174" s="59"/>
      <c r="D174" s="59"/>
      <c r="E174" s="59"/>
      <c r="F174" s="59"/>
      <c r="G174" s="59"/>
      <c r="H174" s="59"/>
      <c r="I174" s="59"/>
      <c r="J174" s="59"/>
      <c r="K174" s="59"/>
      <c r="L174" s="59"/>
      <c r="M174" s="59"/>
      <c r="N174" s="59"/>
      <c r="O174" s="59"/>
      <c r="P174" s="59"/>
      <c r="Q174" s="59"/>
      <c r="R174" s="59"/>
      <c r="S174" s="59"/>
      <c r="T174" s="59"/>
      <c r="U174" s="59"/>
      <c r="V174" s="59"/>
    </row>
    <row r="175" spans="1:22">
      <c r="A175" s="59"/>
      <c r="B175" s="59"/>
      <c r="C175" s="59"/>
      <c r="D175" s="59"/>
      <c r="E175" s="59"/>
      <c r="F175" s="59"/>
      <c r="G175" s="59"/>
      <c r="H175" s="59"/>
      <c r="I175" s="59"/>
      <c r="J175" s="59"/>
      <c r="K175" s="59"/>
      <c r="L175" s="59"/>
      <c r="M175" s="59"/>
      <c r="N175" s="59"/>
      <c r="O175" s="59"/>
      <c r="P175" s="59"/>
      <c r="Q175" s="59"/>
      <c r="R175" s="59"/>
      <c r="S175" s="59"/>
      <c r="T175" s="59"/>
      <c r="U175" s="59"/>
      <c r="V175" s="59"/>
    </row>
    <row r="176" spans="1:22">
      <c r="A176" s="59"/>
      <c r="B176" s="59"/>
      <c r="C176" s="59"/>
      <c r="D176" s="59"/>
      <c r="E176" s="59"/>
      <c r="F176" s="59"/>
      <c r="G176" s="59"/>
      <c r="H176" s="59"/>
      <c r="I176" s="59"/>
      <c r="J176" s="59"/>
      <c r="K176" s="59"/>
      <c r="L176" s="59"/>
      <c r="M176" s="59"/>
      <c r="N176" s="59"/>
      <c r="O176" s="59"/>
      <c r="P176" s="59"/>
      <c r="Q176" s="59"/>
      <c r="R176" s="59"/>
      <c r="S176" s="59"/>
      <c r="T176" s="59"/>
      <c r="U176" s="59"/>
      <c r="V176" s="59"/>
    </row>
    <row r="177" spans="1:22">
      <c r="A177" s="59"/>
      <c r="B177" s="59"/>
      <c r="C177" s="59"/>
      <c r="D177" s="59"/>
      <c r="E177" s="59"/>
      <c r="F177" s="59"/>
      <c r="G177" s="59"/>
      <c r="H177" s="59"/>
      <c r="I177" s="59"/>
      <c r="J177" s="59"/>
      <c r="K177" s="59"/>
      <c r="L177" s="59"/>
      <c r="M177" s="59"/>
      <c r="N177" s="59"/>
      <c r="O177" s="59"/>
      <c r="P177" s="59"/>
      <c r="Q177" s="59"/>
      <c r="R177" s="59"/>
      <c r="S177" s="59"/>
      <c r="T177" s="59"/>
      <c r="U177" s="59"/>
      <c r="V177" s="59"/>
    </row>
    <row r="178" spans="1:22">
      <c r="A178" s="59"/>
      <c r="B178" s="59"/>
      <c r="C178" s="59"/>
      <c r="D178" s="59"/>
      <c r="E178" s="59"/>
      <c r="F178" s="59"/>
      <c r="G178" s="59"/>
      <c r="H178" s="59"/>
      <c r="I178" s="59"/>
      <c r="J178" s="59"/>
      <c r="K178" s="59"/>
      <c r="L178" s="59"/>
      <c r="M178" s="59"/>
      <c r="N178" s="59"/>
      <c r="O178" s="59"/>
      <c r="P178" s="59"/>
      <c r="Q178" s="59"/>
      <c r="R178" s="59"/>
      <c r="S178" s="59"/>
      <c r="T178" s="59"/>
      <c r="U178" s="59"/>
      <c r="V178" s="59"/>
    </row>
    <row r="179" spans="1:22">
      <c r="A179" s="59"/>
      <c r="B179" s="59"/>
      <c r="C179" s="59"/>
      <c r="D179" s="59"/>
      <c r="E179" s="59"/>
      <c r="F179" s="59"/>
      <c r="G179" s="59"/>
      <c r="H179" s="59"/>
      <c r="I179" s="59"/>
      <c r="J179" s="59"/>
      <c r="K179" s="59"/>
      <c r="L179" s="59"/>
      <c r="M179" s="59"/>
      <c r="N179" s="59"/>
      <c r="O179" s="59"/>
      <c r="P179" s="59"/>
      <c r="Q179" s="59"/>
      <c r="R179" s="59"/>
      <c r="S179" s="59"/>
      <c r="T179" s="59"/>
      <c r="U179" s="59"/>
      <c r="V179" s="59"/>
    </row>
    <row r="180" spans="1:22">
      <c r="A180" s="59"/>
      <c r="B180" s="59"/>
      <c r="C180" s="59"/>
      <c r="D180" s="59"/>
      <c r="E180" s="59"/>
      <c r="F180" s="59"/>
      <c r="G180" s="59"/>
      <c r="H180" s="59"/>
      <c r="I180" s="59"/>
      <c r="J180" s="59"/>
      <c r="K180" s="59"/>
      <c r="L180" s="59"/>
      <c r="M180" s="59"/>
      <c r="N180" s="59"/>
      <c r="O180" s="59"/>
      <c r="P180" s="59"/>
      <c r="Q180" s="59"/>
      <c r="R180" s="59"/>
      <c r="S180" s="59"/>
      <c r="T180" s="59"/>
      <c r="U180" s="59"/>
      <c r="V180" s="59"/>
    </row>
    <row r="181" spans="1:22">
      <c r="A181" s="59"/>
      <c r="B181" s="59"/>
      <c r="C181" s="59"/>
      <c r="D181" s="59"/>
      <c r="E181" s="59"/>
      <c r="F181" s="59"/>
      <c r="G181" s="59"/>
      <c r="H181" s="59"/>
      <c r="I181" s="59"/>
      <c r="J181" s="59"/>
      <c r="K181" s="59"/>
      <c r="L181" s="59"/>
      <c r="M181" s="59"/>
      <c r="N181" s="59"/>
      <c r="O181" s="59"/>
      <c r="P181" s="59"/>
      <c r="Q181" s="59"/>
      <c r="R181" s="59"/>
      <c r="S181" s="59"/>
      <c r="T181" s="59"/>
      <c r="U181" s="59"/>
      <c r="V181" s="59"/>
    </row>
    <row r="182" spans="1:22">
      <c r="A182" s="59"/>
      <c r="B182" s="59"/>
      <c r="C182" s="59"/>
      <c r="D182" s="59"/>
      <c r="E182" s="59"/>
      <c r="F182" s="59"/>
      <c r="G182" s="59"/>
      <c r="H182" s="59"/>
      <c r="I182" s="59"/>
      <c r="J182" s="59"/>
      <c r="K182" s="59"/>
      <c r="L182" s="59"/>
      <c r="M182" s="59"/>
      <c r="N182" s="59"/>
      <c r="O182" s="59"/>
      <c r="P182" s="59"/>
      <c r="Q182" s="59"/>
      <c r="R182" s="59"/>
      <c r="S182" s="59"/>
      <c r="T182" s="59"/>
      <c r="U182" s="59"/>
      <c r="V182" s="59"/>
    </row>
    <row r="183" spans="1:22">
      <c r="A183" s="59"/>
      <c r="B183" s="59"/>
      <c r="C183" s="59"/>
      <c r="D183" s="59"/>
      <c r="E183" s="59"/>
      <c r="F183" s="59"/>
      <c r="G183" s="59"/>
      <c r="H183" s="59"/>
      <c r="I183" s="59"/>
      <c r="J183" s="59"/>
      <c r="K183" s="59"/>
      <c r="L183" s="59"/>
      <c r="M183" s="59"/>
      <c r="N183" s="59"/>
      <c r="O183" s="59"/>
      <c r="P183" s="59"/>
      <c r="Q183" s="59"/>
      <c r="R183" s="59"/>
      <c r="S183" s="59"/>
      <c r="T183" s="59"/>
      <c r="U183" s="59"/>
      <c r="V183" s="59"/>
    </row>
    <row r="184" spans="1:22">
      <c r="A184" s="59"/>
      <c r="B184" s="59"/>
      <c r="C184" s="59"/>
      <c r="D184" s="59"/>
      <c r="E184" s="59"/>
      <c r="F184" s="59"/>
      <c r="G184" s="59"/>
      <c r="H184" s="59"/>
      <c r="I184" s="59"/>
      <c r="J184" s="59"/>
      <c r="K184" s="59"/>
      <c r="L184" s="59"/>
      <c r="M184" s="59"/>
      <c r="N184" s="59"/>
      <c r="O184" s="59"/>
      <c r="P184" s="59"/>
      <c r="Q184" s="59"/>
      <c r="R184" s="59"/>
      <c r="S184" s="59"/>
      <c r="T184" s="59"/>
      <c r="U184" s="59"/>
      <c r="V184" s="59"/>
    </row>
    <row r="185" spans="1:22">
      <c r="A185" s="59"/>
      <c r="B185" s="59"/>
      <c r="C185" s="59"/>
      <c r="D185" s="59"/>
      <c r="E185" s="59"/>
      <c r="F185" s="59"/>
      <c r="G185" s="59"/>
      <c r="H185" s="59"/>
      <c r="I185" s="59"/>
      <c r="J185" s="59"/>
      <c r="K185" s="59"/>
      <c r="L185" s="59"/>
      <c r="M185" s="59"/>
      <c r="N185" s="59"/>
      <c r="O185" s="59"/>
      <c r="P185" s="59"/>
      <c r="Q185" s="59"/>
      <c r="R185" s="59"/>
      <c r="S185" s="59"/>
      <c r="T185" s="59"/>
      <c r="U185" s="59"/>
      <c r="V185" s="59"/>
    </row>
    <row r="186" spans="1:22">
      <c r="A186" s="59"/>
      <c r="B186" s="59"/>
      <c r="C186" s="59"/>
      <c r="D186" s="59"/>
      <c r="E186" s="59"/>
      <c r="F186" s="59"/>
      <c r="G186" s="59"/>
      <c r="H186" s="59"/>
      <c r="I186" s="59"/>
      <c r="J186" s="59"/>
      <c r="K186" s="59"/>
      <c r="L186" s="59"/>
      <c r="M186" s="59"/>
      <c r="N186" s="59"/>
      <c r="O186" s="59"/>
      <c r="P186" s="59"/>
      <c r="Q186" s="59"/>
      <c r="R186" s="59"/>
      <c r="S186" s="59"/>
      <c r="T186" s="59"/>
      <c r="U186" s="59"/>
      <c r="V186" s="59"/>
    </row>
    <row r="187" spans="1:22">
      <c r="A187" s="59"/>
      <c r="B187" s="59"/>
      <c r="C187" s="59"/>
      <c r="D187" s="59"/>
      <c r="E187" s="59"/>
      <c r="F187" s="59"/>
      <c r="G187" s="59"/>
      <c r="H187" s="59"/>
      <c r="I187" s="59"/>
      <c r="J187" s="59"/>
      <c r="K187" s="59"/>
      <c r="L187" s="59"/>
      <c r="M187" s="59"/>
      <c r="N187" s="59"/>
      <c r="O187" s="59"/>
      <c r="P187" s="59"/>
      <c r="Q187" s="59"/>
      <c r="R187" s="59"/>
      <c r="S187" s="59"/>
      <c r="T187" s="59"/>
      <c r="U187" s="59"/>
      <c r="V187" s="59"/>
    </row>
    <row r="188" spans="1:22">
      <c r="A188" s="59"/>
      <c r="B188" s="59"/>
      <c r="C188" s="59"/>
      <c r="D188" s="59"/>
      <c r="E188" s="59"/>
      <c r="F188" s="59"/>
      <c r="G188" s="59"/>
      <c r="H188" s="59"/>
      <c r="I188" s="59"/>
      <c r="J188" s="59"/>
      <c r="K188" s="59"/>
      <c r="L188" s="59"/>
      <c r="M188" s="59"/>
      <c r="N188" s="59"/>
      <c r="O188" s="59"/>
      <c r="P188" s="59"/>
      <c r="Q188" s="59"/>
      <c r="R188" s="59"/>
      <c r="S188" s="59"/>
      <c r="T188" s="59"/>
      <c r="U188" s="59"/>
      <c r="V188" s="59"/>
    </row>
    <row r="189" spans="1:22">
      <c r="A189" s="59"/>
      <c r="B189" s="59"/>
      <c r="C189" s="59"/>
      <c r="D189" s="59"/>
      <c r="E189" s="59"/>
      <c r="F189" s="59"/>
      <c r="G189" s="59"/>
      <c r="H189" s="59"/>
      <c r="I189" s="59"/>
      <c r="J189" s="59"/>
      <c r="K189" s="59"/>
      <c r="L189" s="59"/>
      <c r="M189" s="59"/>
      <c r="N189" s="59"/>
      <c r="O189" s="59"/>
      <c r="P189" s="59"/>
      <c r="Q189" s="59"/>
      <c r="R189" s="59"/>
      <c r="S189" s="59"/>
      <c r="T189" s="59"/>
      <c r="U189" s="59"/>
      <c r="V189" s="59"/>
    </row>
    <row r="190" spans="1:22">
      <c r="A190" s="59"/>
      <c r="B190" s="59"/>
      <c r="C190" s="59"/>
      <c r="D190" s="59"/>
      <c r="E190" s="59"/>
      <c r="F190" s="59"/>
      <c r="G190" s="59"/>
      <c r="H190" s="59"/>
      <c r="I190" s="59"/>
      <c r="J190" s="59"/>
      <c r="K190" s="59"/>
      <c r="L190" s="59"/>
      <c r="M190" s="59"/>
      <c r="N190" s="59"/>
      <c r="O190" s="59"/>
      <c r="P190" s="59"/>
      <c r="Q190" s="59"/>
      <c r="R190" s="59"/>
      <c r="S190" s="59"/>
      <c r="T190" s="59"/>
      <c r="U190" s="59"/>
      <c r="V190" s="59"/>
    </row>
    <row r="191" spans="1:22">
      <c r="A191" s="59"/>
      <c r="B191" s="59"/>
      <c r="C191" s="59"/>
      <c r="D191" s="59"/>
      <c r="E191" s="59"/>
      <c r="F191" s="59"/>
      <c r="G191" s="59"/>
      <c r="H191" s="59"/>
      <c r="I191" s="59"/>
      <c r="J191" s="59"/>
      <c r="K191" s="59"/>
      <c r="L191" s="59"/>
      <c r="M191" s="59"/>
      <c r="N191" s="59"/>
      <c r="O191" s="59"/>
      <c r="P191" s="59"/>
      <c r="Q191" s="59"/>
      <c r="R191" s="59"/>
      <c r="S191" s="59"/>
      <c r="T191" s="59"/>
      <c r="U191" s="59"/>
      <c r="V191" s="59"/>
    </row>
    <row r="192" spans="1:22">
      <c r="A192" s="59"/>
      <c r="B192" s="59"/>
      <c r="C192" s="59"/>
      <c r="D192" s="59"/>
      <c r="E192" s="59"/>
      <c r="F192" s="59"/>
      <c r="G192" s="59"/>
      <c r="H192" s="59"/>
      <c r="I192" s="59"/>
      <c r="J192" s="59"/>
      <c r="K192" s="59"/>
      <c r="L192" s="59"/>
      <c r="M192" s="59"/>
      <c r="N192" s="59"/>
      <c r="O192" s="59"/>
      <c r="P192" s="59"/>
      <c r="Q192" s="59"/>
      <c r="R192" s="59"/>
      <c r="S192" s="59"/>
      <c r="T192" s="59"/>
      <c r="U192" s="59"/>
      <c r="V192" s="59"/>
    </row>
    <row r="193" spans="1:22">
      <c r="A193" s="59"/>
      <c r="B193" s="59"/>
      <c r="C193" s="59"/>
      <c r="D193" s="59"/>
      <c r="E193" s="59"/>
      <c r="F193" s="59"/>
      <c r="G193" s="59"/>
      <c r="H193" s="59"/>
      <c r="I193" s="59"/>
      <c r="J193" s="59"/>
      <c r="K193" s="59"/>
      <c r="L193" s="59"/>
      <c r="M193" s="59"/>
      <c r="N193" s="59"/>
      <c r="O193" s="59"/>
      <c r="P193" s="59"/>
      <c r="Q193" s="59"/>
      <c r="R193" s="59"/>
      <c r="S193" s="59"/>
      <c r="T193" s="59"/>
      <c r="U193" s="59"/>
      <c r="V193" s="59"/>
    </row>
    <row r="194" spans="1:22">
      <c r="A194" s="59"/>
      <c r="B194" s="59"/>
      <c r="C194" s="59"/>
      <c r="D194" s="59"/>
      <c r="E194" s="59"/>
      <c r="F194" s="59"/>
      <c r="G194" s="59"/>
      <c r="H194" s="59"/>
      <c r="I194" s="59"/>
      <c r="J194" s="59"/>
      <c r="K194" s="59"/>
      <c r="L194" s="59"/>
      <c r="M194" s="59"/>
      <c r="N194" s="59"/>
      <c r="O194" s="59"/>
      <c r="P194" s="59"/>
      <c r="Q194" s="59"/>
      <c r="R194" s="59"/>
      <c r="S194" s="59"/>
      <c r="T194" s="59"/>
      <c r="U194" s="59"/>
      <c r="V194" s="59"/>
    </row>
    <row r="195" spans="1:22">
      <c r="A195" s="59"/>
      <c r="B195" s="59"/>
      <c r="C195" s="59"/>
      <c r="D195" s="59"/>
      <c r="E195" s="59"/>
      <c r="F195" s="59"/>
      <c r="G195" s="59"/>
      <c r="H195" s="59"/>
      <c r="I195" s="59"/>
      <c r="J195" s="59"/>
      <c r="K195" s="59"/>
      <c r="L195" s="59"/>
      <c r="M195" s="59"/>
      <c r="N195" s="59"/>
      <c r="O195" s="59"/>
      <c r="P195" s="59"/>
      <c r="Q195" s="59"/>
      <c r="R195" s="59"/>
      <c r="S195" s="59"/>
      <c r="T195" s="59"/>
      <c r="U195" s="59"/>
      <c r="V195" s="59"/>
    </row>
    <row r="196" spans="1:22">
      <c r="A196" s="59"/>
      <c r="B196" s="59"/>
      <c r="C196" s="59"/>
      <c r="D196" s="59"/>
      <c r="E196" s="59"/>
      <c r="F196" s="59"/>
      <c r="G196" s="59"/>
      <c r="H196" s="59"/>
      <c r="I196" s="59"/>
      <c r="J196" s="59"/>
      <c r="K196" s="59"/>
      <c r="L196" s="59"/>
      <c r="M196" s="59"/>
      <c r="N196" s="59"/>
      <c r="O196" s="59"/>
      <c r="P196" s="59"/>
      <c r="Q196" s="59"/>
      <c r="R196" s="59"/>
      <c r="S196" s="59"/>
      <c r="T196" s="59"/>
      <c r="U196" s="59"/>
      <c r="V196" s="59"/>
    </row>
    <row r="197" spans="1:22">
      <c r="A197" s="59"/>
      <c r="B197" s="59"/>
      <c r="C197" s="59"/>
      <c r="D197" s="59"/>
      <c r="E197" s="59"/>
      <c r="F197" s="59"/>
      <c r="G197" s="59"/>
      <c r="H197" s="59"/>
      <c r="I197" s="59"/>
      <c r="J197" s="59"/>
      <c r="K197" s="59"/>
      <c r="L197" s="59"/>
      <c r="M197" s="59"/>
      <c r="N197" s="59"/>
      <c r="O197" s="59"/>
      <c r="P197" s="59"/>
      <c r="Q197" s="59"/>
      <c r="R197" s="59"/>
      <c r="S197" s="59"/>
      <c r="T197" s="59"/>
      <c r="U197" s="59"/>
      <c r="V197" s="59"/>
    </row>
    <row r="198" spans="1:22">
      <c r="A198" s="59"/>
      <c r="B198" s="59"/>
      <c r="C198" s="59"/>
      <c r="D198" s="59"/>
      <c r="E198" s="59"/>
      <c r="F198" s="59"/>
      <c r="G198" s="59"/>
      <c r="H198" s="59"/>
      <c r="I198" s="59"/>
      <c r="J198" s="59"/>
      <c r="K198" s="59"/>
      <c r="L198" s="59"/>
      <c r="M198" s="59"/>
      <c r="N198" s="59"/>
      <c r="O198" s="59"/>
      <c r="P198" s="59"/>
      <c r="Q198" s="59"/>
      <c r="R198" s="59"/>
      <c r="S198" s="59"/>
      <c r="T198" s="59"/>
      <c r="U198" s="59"/>
      <c r="V198" s="59"/>
    </row>
    <row r="199" spans="1:22">
      <c r="A199" s="59"/>
      <c r="B199" s="59"/>
      <c r="C199" s="59"/>
      <c r="D199" s="59"/>
      <c r="E199" s="59"/>
      <c r="F199" s="59"/>
      <c r="G199" s="59"/>
      <c r="H199" s="59"/>
      <c r="I199" s="59"/>
      <c r="J199" s="59"/>
      <c r="K199" s="59"/>
      <c r="L199" s="59"/>
      <c r="M199" s="59"/>
      <c r="N199" s="59"/>
      <c r="O199" s="59"/>
      <c r="P199" s="59"/>
      <c r="Q199" s="59"/>
      <c r="R199" s="59"/>
      <c r="S199" s="59"/>
      <c r="T199" s="59"/>
      <c r="U199" s="59"/>
      <c r="V199" s="59"/>
    </row>
    <row r="200" spans="1:22">
      <c r="A200" s="59"/>
      <c r="B200" s="59"/>
      <c r="C200" s="59"/>
      <c r="D200" s="59"/>
      <c r="E200" s="59"/>
      <c r="F200" s="59"/>
      <c r="G200" s="59"/>
      <c r="H200" s="59"/>
      <c r="I200" s="59"/>
      <c r="J200" s="59"/>
      <c r="K200" s="59"/>
      <c r="L200" s="59"/>
      <c r="M200" s="59"/>
      <c r="N200" s="59"/>
      <c r="O200" s="59"/>
      <c r="P200" s="59"/>
      <c r="Q200" s="59"/>
      <c r="R200" s="59"/>
      <c r="S200" s="59"/>
      <c r="T200" s="59"/>
      <c r="U200" s="59"/>
      <c r="V200" s="59"/>
    </row>
    <row r="201" spans="1:22">
      <c r="A201" s="59"/>
      <c r="B201" s="59"/>
      <c r="C201" s="59"/>
      <c r="D201" s="59"/>
      <c r="E201" s="59"/>
      <c r="F201" s="59"/>
      <c r="G201" s="59"/>
      <c r="H201" s="59"/>
      <c r="I201" s="59"/>
      <c r="J201" s="59"/>
      <c r="K201" s="59"/>
      <c r="L201" s="59"/>
      <c r="M201" s="59"/>
      <c r="N201" s="59"/>
      <c r="O201" s="59"/>
      <c r="P201" s="59"/>
      <c r="Q201" s="59"/>
      <c r="R201" s="59"/>
      <c r="S201" s="59"/>
      <c r="T201" s="59"/>
      <c r="U201" s="59"/>
      <c r="V201" s="59"/>
    </row>
    <row r="202" spans="1:22">
      <c r="A202" s="59"/>
      <c r="B202" s="59"/>
      <c r="C202" s="59"/>
      <c r="D202" s="59"/>
      <c r="E202" s="59"/>
      <c r="F202" s="59"/>
      <c r="G202" s="59"/>
      <c r="H202" s="59"/>
      <c r="I202" s="59"/>
      <c r="J202" s="59"/>
      <c r="K202" s="59"/>
      <c r="L202" s="59"/>
      <c r="M202" s="59"/>
      <c r="N202" s="59"/>
      <c r="O202" s="59"/>
      <c r="P202" s="59"/>
      <c r="Q202" s="59"/>
      <c r="R202" s="59"/>
      <c r="S202" s="59"/>
      <c r="T202" s="59"/>
      <c r="U202" s="59"/>
      <c r="V202" s="59"/>
    </row>
    <row r="203" spans="1:22">
      <c r="A203" s="59"/>
      <c r="B203" s="59"/>
      <c r="C203" s="59"/>
      <c r="D203" s="59"/>
      <c r="E203" s="59"/>
      <c r="F203" s="59"/>
      <c r="G203" s="59"/>
      <c r="H203" s="59"/>
      <c r="I203" s="59"/>
      <c r="J203" s="59"/>
      <c r="K203" s="59"/>
      <c r="L203" s="59"/>
      <c r="M203" s="59"/>
      <c r="N203" s="59"/>
      <c r="O203" s="59"/>
      <c r="P203" s="59"/>
      <c r="Q203" s="59"/>
      <c r="R203" s="59"/>
      <c r="S203" s="59"/>
      <c r="T203" s="59"/>
      <c r="U203" s="59"/>
      <c r="V203" s="59"/>
    </row>
    <row r="204" spans="1:22">
      <c r="A204" s="59"/>
      <c r="B204" s="59"/>
      <c r="C204" s="59"/>
      <c r="D204" s="59"/>
      <c r="E204" s="59"/>
      <c r="F204" s="59"/>
      <c r="G204" s="59"/>
      <c r="H204" s="59"/>
      <c r="I204" s="59"/>
      <c r="J204" s="59"/>
      <c r="K204" s="59"/>
      <c r="L204" s="59"/>
      <c r="M204" s="59"/>
      <c r="N204" s="59"/>
      <c r="O204" s="59"/>
      <c r="P204" s="59"/>
      <c r="Q204" s="59"/>
      <c r="R204" s="59"/>
      <c r="S204" s="59"/>
      <c r="T204" s="59"/>
      <c r="U204" s="59"/>
      <c r="V204" s="59"/>
    </row>
    <row r="205" spans="1:22">
      <c r="A205" s="59"/>
      <c r="B205" s="59"/>
      <c r="C205" s="59"/>
      <c r="D205" s="59"/>
      <c r="E205" s="59"/>
      <c r="F205" s="59"/>
      <c r="G205" s="59"/>
      <c r="H205" s="59"/>
      <c r="I205" s="59"/>
      <c r="J205" s="59"/>
      <c r="K205" s="59"/>
      <c r="L205" s="59"/>
      <c r="M205" s="59"/>
      <c r="N205" s="59"/>
      <c r="O205" s="59"/>
      <c r="P205" s="59"/>
      <c r="Q205" s="59"/>
      <c r="R205" s="59"/>
      <c r="S205" s="59"/>
      <c r="T205" s="59"/>
      <c r="U205" s="59"/>
      <c r="V205" s="59"/>
    </row>
    <row r="206" spans="1:22">
      <c r="A206" s="59"/>
      <c r="B206" s="59"/>
      <c r="C206" s="59"/>
      <c r="D206" s="59"/>
      <c r="E206" s="59"/>
      <c r="F206" s="59"/>
      <c r="G206" s="59"/>
      <c r="H206" s="59"/>
      <c r="I206" s="59"/>
      <c r="J206" s="59"/>
      <c r="K206" s="59"/>
      <c r="L206" s="59"/>
      <c r="M206" s="59"/>
      <c r="N206" s="59"/>
      <c r="O206" s="59"/>
      <c r="P206" s="59"/>
      <c r="Q206" s="59"/>
      <c r="R206" s="59"/>
      <c r="S206" s="59"/>
      <c r="T206" s="59"/>
      <c r="U206" s="59"/>
      <c r="V206" s="59"/>
    </row>
    <row r="207" spans="1:22">
      <c r="A207" s="59"/>
      <c r="B207" s="59"/>
      <c r="C207" s="59"/>
      <c r="D207" s="59"/>
      <c r="E207" s="59"/>
      <c r="F207" s="59"/>
      <c r="G207" s="59"/>
      <c r="H207" s="59"/>
      <c r="I207" s="59"/>
      <c r="J207" s="59"/>
      <c r="K207" s="59"/>
      <c r="L207" s="59"/>
      <c r="M207" s="59"/>
      <c r="N207" s="59"/>
      <c r="O207" s="59"/>
      <c r="P207" s="59"/>
      <c r="Q207" s="59"/>
      <c r="R207" s="59"/>
      <c r="S207" s="59"/>
      <c r="T207" s="59"/>
      <c r="U207" s="59"/>
      <c r="V207" s="59"/>
    </row>
    <row r="208" spans="1:22">
      <c r="A208" s="59"/>
      <c r="B208" s="59"/>
      <c r="C208" s="59"/>
      <c r="D208" s="59"/>
      <c r="E208" s="59"/>
      <c r="F208" s="59"/>
      <c r="G208" s="59"/>
      <c r="H208" s="59"/>
      <c r="I208" s="59"/>
      <c r="J208" s="59"/>
      <c r="K208" s="59"/>
      <c r="L208" s="59"/>
      <c r="M208" s="59"/>
      <c r="N208" s="59"/>
      <c r="O208" s="59"/>
      <c r="P208" s="59"/>
      <c r="Q208" s="59"/>
      <c r="R208" s="59"/>
      <c r="S208" s="59"/>
      <c r="T208" s="59"/>
      <c r="U208" s="59"/>
      <c r="V208" s="59"/>
    </row>
    <row r="209" spans="1:22">
      <c r="A209" s="59"/>
      <c r="B209" s="59"/>
      <c r="C209" s="59"/>
      <c r="D209" s="59"/>
      <c r="E209" s="59"/>
      <c r="F209" s="59"/>
      <c r="G209" s="59"/>
      <c r="H209" s="59"/>
      <c r="I209" s="59"/>
      <c r="J209" s="59"/>
      <c r="K209" s="59"/>
      <c r="L209" s="59"/>
      <c r="M209" s="59"/>
      <c r="N209" s="59"/>
      <c r="O209" s="59"/>
      <c r="P209" s="59"/>
      <c r="Q209" s="59"/>
      <c r="R209" s="59"/>
      <c r="S209" s="59"/>
      <c r="T209" s="59"/>
      <c r="U209" s="59"/>
      <c r="V209" s="59"/>
    </row>
    <row r="210" spans="1:22">
      <c r="A210" s="59"/>
      <c r="B210" s="59"/>
      <c r="C210" s="59"/>
      <c r="D210" s="59"/>
      <c r="E210" s="59"/>
      <c r="F210" s="59"/>
      <c r="G210" s="59"/>
      <c r="H210" s="59"/>
      <c r="I210" s="59"/>
      <c r="J210" s="59"/>
      <c r="K210" s="59"/>
      <c r="L210" s="59"/>
      <c r="M210" s="59"/>
      <c r="N210" s="59"/>
      <c r="O210" s="59"/>
      <c r="P210" s="59"/>
      <c r="Q210" s="59"/>
      <c r="R210" s="59"/>
      <c r="S210" s="59"/>
      <c r="T210" s="59"/>
      <c r="U210" s="59"/>
      <c r="V210" s="59"/>
    </row>
    <row r="211" spans="1:22">
      <c r="A211" s="59"/>
      <c r="B211" s="59"/>
      <c r="C211" s="59"/>
      <c r="D211" s="59"/>
      <c r="E211" s="59"/>
      <c r="F211" s="59"/>
      <c r="G211" s="59"/>
      <c r="H211" s="59"/>
      <c r="I211" s="59"/>
      <c r="J211" s="59"/>
      <c r="K211" s="59"/>
      <c r="L211" s="59"/>
      <c r="M211" s="59"/>
      <c r="N211" s="59"/>
      <c r="O211" s="59"/>
      <c r="P211" s="59"/>
      <c r="Q211" s="59"/>
      <c r="R211" s="59"/>
      <c r="S211" s="59"/>
      <c r="T211" s="59"/>
      <c r="U211" s="59"/>
      <c r="V211" s="59"/>
    </row>
    <row r="212" spans="1:22">
      <c r="A212" s="59"/>
      <c r="B212" s="59"/>
      <c r="C212" s="59"/>
      <c r="D212" s="59"/>
      <c r="E212" s="59"/>
      <c r="F212" s="59"/>
      <c r="G212" s="59"/>
      <c r="H212" s="59"/>
      <c r="I212" s="59"/>
      <c r="J212" s="59"/>
      <c r="K212" s="59"/>
      <c r="L212" s="59"/>
      <c r="M212" s="59"/>
      <c r="N212" s="59"/>
      <c r="O212" s="59"/>
      <c r="P212" s="59"/>
      <c r="Q212" s="59"/>
      <c r="R212" s="59"/>
      <c r="S212" s="59"/>
      <c r="T212" s="59"/>
      <c r="U212" s="59"/>
      <c r="V212" s="59"/>
    </row>
    <row r="213" spans="1:22">
      <c r="A213" s="59"/>
      <c r="B213" s="59"/>
      <c r="C213" s="59"/>
      <c r="D213" s="59"/>
      <c r="E213" s="59"/>
      <c r="F213" s="59"/>
      <c r="G213" s="59"/>
      <c r="H213" s="59"/>
      <c r="I213" s="59"/>
      <c r="J213" s="59"/>
      <c r="K213" s="59"/>
      <c r="L213" s="59"/>
      <c r="M213" s="59"/>
      <c r="N213" s="59"/>
      <c r="O213" s="59"/>
      <c r="P213" s="59"/>
      <c r="Q213" s="59"/>
      <c r="R213" s="59"/>
      <c r="S213" s="59"/>
      <c r="T213" s="59"/>
      <c r="U213" s="59"/>
      <c r="V213" s="59"/>
    </row>
    <row r="214" spans="1:22">
      <c r="A214" s="59"/>
      <c r="B214" s="59"/>
      <c r="C214" s="59"/>
      <c r="D214" s="59"/>
      <c r="E214" s="59"/>
      <c r="F214" s="59"/>
      <c r="G214" s="59"/>
      <c r="H214" s="59"/>
      <c r="I214" s="59"/>
      <c r="J214" s="59"/>
      <c r="K214" s="59"/>
      <c r="L214" s="59"/>
      <c r="M214" s="59"/>
      <c r="N214" s="59"/>
      <c r="O214" s="59"/>
      <c r="P214" s="59"/>
      <c r="Q214" s="59"/>
      <c r="R214" s="59"/>
      <c r="S214" s="59"/>
      <c r="T214" s="59"/>
      <c r="U214" s="59"/>
      <c r="V214" s="59"/>
    </row>
    <row r="215" spans="1:22">
      <c r="A215" s="59"/>
      <c r="B215" s="59"/>
      <c r="C215" s="59"/>
      <c r="D215" s="59"/>
      <c r="E215" s="59"/>
      <c r="F215" s="59"/>
      <c r="G215" s="59"/>
      <c r="H215" s="59"/>
      <c r="I215" s="59"/>
      <c r="J215" s="59"/>
      <c r="K215" s="59"/>
      <c r="L215" s="59"/>
      <c r="M215" s="59"/>
      <c r="N215" s="59"/>
      <c r="O215" s="59"/>
      <c r="P215" s="59"/>
      <c r="Q215" s="59"/>
      <c r="R215" s="59"/>
      <c r="S215" s="59"/>
      <c r="T215" s="59"/>
      <c r="U215" s="59"/>
      <c r="V215" s="59"/>
    </row>
    <row r="216" spans="1:22">
      <c r="A216" s="59"/>
      <c r="B216" s="59"/>
      <c r="C216" s="59"/>
      <c r="D216" s="59"/>
      <c r="E216" s="59"/>
      <c r="F216" s="59"/>
      <c r="G216" s="59"/>
      <c r="H216" s="59"/>
      <c r="I216" s="59"/>
      <c r="J216" s="59"/>
      <c r="K216" s="59"/>
      <c r="L216" s="59"/>
      <c r="M216" s="59"/>
      <c r="N216" s="59"/>
      <c r="O216" s="59"/>
      <c r="P216" s="59"/>
      <c r="Q216" s="59"/>
      <c r="R216" s="59"/>
      <c r="S216" s="59"/>
      <c r="T216" s="59"/>
      <c r="U216" s="59"/>
      <c r="V216" s="59"/>
    </row>
    <row r="217" spans="1:22">
      <c r="A217" s="59"/>
      <c r="B217" s="59"/>
      <c r="C217" s="59"/>
      <c r="D217" s="59"/>
      <c r="E217" s="59"/>
      <c r="F217" s="59"/>
      <c r="G217" s="59"/>
      <c r="H217" s="59"/>
      <c r="I217" s="59"/>
      <c r="J217" s="59"/>
      <c r="K217" s="59"/>
      <c r="L217" s="59"/>
      <c r="M217" s="59"/>
      <c r="N217" s="59"/>
      <c r="O217" s="59"/>
      <c r="P217" s="59"/>
      <c r="Q217" s="59"/>
      <c r="R217" s="59"/>
      <c r="S217" s="59"/>
      <c r="T217" s="59"/>
      <c r="U217" s="59"/>
      <c r="V217" s="59"/>
    </row>
    <row r="218" spans="1:22">
      <c r="A218" s="59"/>
      <c r="B218" s="59"/>
      <c r="C218" s="59"/>
      <c r="D218" s="59"/>
      <c r="E218" s="59"/>
      <c r="F218" s="59"/>
      <c r="G218" s="59"/>
      <c r="H218" s="59"/>
      <c r="I218" s="59"/>
      <c r="J218" s="59"/>
      <c r="K218" s="59"/>
      <c r="L218" s="59"/>
      <c r="M218" s="59"/>
      <c r="N218" s="59"/>
      <c r="O218" s="59"/>
      <c r="P218" s="59"/>
      <c r="Q218" s="59"/>
      <c r="R218" s="59"/>
      <c r="S218" s="59"/>
      <c r="T218" s="59"/>
      <c r="U218" s="59"/>
      <c r="V218" s="59"/>
    </row>
    <row r="219" spans="1:22">
      <c r="A219" s="59"/>
      <c r="B219" s="59"/>
      <c r="C219" s="59"/>
      <c r="D219" s="59"/>
      <c r="E219" s="59"/>
      <c r="F219" s="59"/>
      <c r="G219" s="59"/>
      <c r="H219" s="59"/>
      <c r="I219" s="59"/>
      <c r="J219" s="59"/>
      <c r="K219" s="59"/>
      <c r="L219" s="59"/>
      <c r="M219" s="59"/>
      <c r="N219" s="59"/>
      <c r="O219" s="59"/>
      <c r="P219" s="59"/>
      <c r="Q219" s="59"/>
      <c r="R219" s="59"/>
      <c r="S219" s="59"/>
      <c r="T219" s="59"/>
      <c r="U219" s="59"/>
      <c r="V219" s="59"/>
    </row>
    <row r="220" spans="1:22">
      <c r="A220" s="59"/>
      <c r="B220" s="59"/>
      <c r="C220" s="59"/>
      <c r="D220" s="59"/>
      <c r="E220" s="59"/>
      <c r="F220" s="59"/>
      <c r="G220" s="59"/>
      <c r="H220" s="59"/>
      <c r="I220" s="59"/>
      <c r="J220" s="59"/>
      <c r="K220" s="59"/>
      <c r="L220" s="59"/>
      <c r="M220" s="59"/>
      <c r="N220" s="59"/>
      <c r="O220" s="59"/>
      <c r="P220" s="59"/>
      <c r="Q220" s="59"/>
      <c r="R220" s="59"/>
      <c r="S220" s="59"/>
      <c r="T220" s="59"/>
      <c r="U220" s="59"/>
      <c r="V220" s="59"/>
    </row>
    <row r="221" spans="1:22">
      <c r="A221" s="59"/>
      <c r="B221" s="59"/>
      <c r="C221" s="59"/>
      <c r="D221" s="59"/>
      <c r="E221" s="59"/>
      <c r="F221" s="59"/>
      <c r="G221" s="59"/>
      <c r="H221" s="59"/>
      <c r="I221" s="59"/>
      <c r="J221" s="59"/>
      <c r="K221" s="59"/>
      <c r="L221" s="59"/>
      <c r="M221" s="59"/>
      <c r="N221" s="59"/>
      <c r="O221" s="59"/>
      <c r="P221" s="59"/>
      <c r="Q221" s="59"/>
      <c r="R221" s="59"/>
      <c r="S221" s="59"/>
      <c r="T221" s="59"/>
      <c r="U221" s="59"/>
      <c r="V221" s="59"/>
    </row>
    <row r="222" spans="1:22">
      <c r="A222" s="59"/>
      <c r="B222" s="59"/>
      <c r="C222" s="59"/>
      <c r="D222" s="59"/>
      <c r="E222" s="59"/>
      <c r="F222" s="59"/>
      <c r="G222" s="59"/>
      <c r="H222" s="59"/>
      <c r="I222" s="59"/>
      <c r="J222" s="59"/>
      <c r="K222" s="59"/>
      <c r="L222" s="59"/>
      <c r="M222" s="59"/>
      <c r="N222" s="59"/>
      <c r="O222" s="59"/>
      <c r="P222" s="59"/>
      <c r="Q222" s="59"/>
      <c r="R222" s="59"/>
      <c r="S222" s="59"/>
      <c r="T222" s="59"/>
      <c r="U222" s="59"/>
      <c r="V222" s="59"/>
    </row>
    <row r="223" spans="1:22">
      <c r="A223" s="59"/>
      <c r="B223" s="59"/>
      <c r="C223" s="59"/>
      <c r="D223" s="59"/>
      <c r="E223" s="59"/>
      <c r="F223" s="59"/>
      <c r="G223" s="59"/>
      <c r="H223" s="59"/>
      <c r="I223" s="59"/>
      <c r="J223" s="59"/>
      <c r="K223" s="59"/>
      <c r="L223" s="59"/>
      <c r="M223" s="59"/>
      <c r="N223" s="59"/>
      <c r="O223" s="59"/>
      <c r="P223" s="59"/>
      <c r="Q223" s="59"/>
      <c r="R223" s="59"/>
      <c r="S223" s="59"/>
      <c r="T223" s="59"/>
      <c r="U223" s="59"/>
      <c r="V223" s="59"/>
    </row>
    <row r="224" spans="1:22">
      <c r="A224" s="59"/>
      <c r="B224" s="59"/>
      <c r="C224" s="59"/>
      <c r="D224" s="59"/>
      <c r="E224" s="59"/>
      <c r="F224" s="59"/>
      <c r="G224" s="59"/>
      <c r="H224" s="59"/>
      <c r="I224" s="59"/>
      <c r="J224" s="59"/>
      <c r="K224" s="59"/>
      <c r="L224" s="59"/>
      <c r="M224" s="59"/>
      <c r="N224" s="59"/>
      <c r="O224" s="59"/>
      <c r="P224" s="59"/>
      <c r="Q224" s="59"/>
      <c r="R224" s="59"/>
      <c r="S224" s="59"/>
      <c r="T224" s="59"/>
      <c r="U224" s="59"/>
      <c r="V224" s="59"/>
    </row>
    <row r="225" spans="1:22">
      <c r="A225" s="59"/>
      <c r="B225" s="59"/>
      <c r="C225" s="59"/>
      <c r="D225" s="59"/>
      <c r="E225" s="59"/>
      <c r="F225" s="59"/>
      <c r="G225" s="59"/>
      <c r="H225" s="59"/>
      <c r="I225" s="59"/>
      <c r="J225" s="59"/>
      <c r="K225" s="59"/>
      <c r="L225" s="59"/>
      <c r="M225" s="59"/>
      <c r="N225" s="59"/>
      <c r="O225" s="59"/>
      <c r="P225" s="59"/>
      <c r="Q225" s="59"/>
      <c r="R225" s="59"/>
      <c r="S225" s="59"/>
      <c r="T225" s="59"/>
      <c r="U225" s="59"/>
      <c r="V225" s="59"/>
    </row>
    <row r="226" spans="1:22">
      <c r="A226" s="59"/>
      <c r="B226" s="59"/>
      <c r="C226" s="59"/>
      <c r="D226" s="59"/>
      <c r="E226" s="59"/>
      <c r="F226" s="59"/>
      <c r="G226" s="59"/>
      <c r="H226" s="59"/>
      <c r="I226" s="59"/>
      <c r="J226" s="59"/>
      <c r="K226" s="59"/>
      <c r="L226" s="59"/>
      <c r="M226" s="59"/>
      <c r="N226" s="59"/>
      <c r="O226" s="59"/>
      <c r="P226" s="59"/>
      <c r="Q226" s="59"/>
      <c r="R226" s="59"/>
      <c r="S226" s="59"/>
      <c r="T226" s="59"/>
      <c r="U226" s="59"/>
      <c r="V226" s="59"/>
    </row>
    <row r="227" spans="1:22">
      <c r="A227" s="59"/>
      <c r="B227" s="59"/>
      <c r="C227" s="59"/>
      <c r="D227" s="59"/>
      <c r="E227" s="59"/>
      <c r="F227" s="59"/>
      <c r="G227" s="59"/>
      <c r="H227" s="59"/>
      <c r="I227" s="59"/>
      <c r="J227" s="59"/>
      <c r="K227" s="59"/>
      <c r="L227" s="59"/>
      <c r="M227" s="59"/>
      <c r="N227" s="59"/>
      <c r="O227" s="59"/>
      <c r="P227" s="59"/>
      <c r="Q227" s="59"/>
      <c r="R227" s="59"/>
      <c r="S227" s="59"/>
      <c r="T227" s="59"/>
      <c r="U227" s="59"/>
      <c r="V227" s="59"/>
    </row>
    <row r="228" spans="1:22">
      <c r="A228" s="59"/>
      <c r="B228" s="59"/>
      <c r="C228" s="59"/>
      <c r="D228" s="59"/>
      <c r="E228" s="59"/>
      <c r="F228" s="59"/>
      <c r="G228" s="59"/>
      <c r="H228" s="59"/>
      <c r="I228" s="59"/>
      <c r="J228" s="59"/>
      <c r="K228" s="59"/>
      <c r="L228" s="59"/>
      <c r="M228" s="59"/>
      <c r="N228" s="59"/>
      <c r="O228" s="59"/>
      <c r="P228" s="59"/>
      <c r="Q228" s="59"/>
      <c r="R228" s="59"/>
      <c r="S228" s="59"/>
      <c r="T228" s="59"/>
      <c r="U228" s="59"/>
      <c r="V228" s="59"/>
    </row>
    <row r="229" spans="1:22">
      <c r="A229" s="59"/>
      <c r="B229" s="59"/>
      <c r="C229" s="59"/>
      <c r="D229" s="59"/>
      <c r="E229" s="59"/>
      <c r="F229" s="59"/>
      <c r="G229" s="59"/>
      <c r="H229" s="59"/>
      <c r="I229" s="59"/>
      <c r="J229" s="59"/>
      <c r="K229" s="59"/>
      <c r="L229" s="59"/>
      <c r="M229" s="59"/>
      <c r="N229" s="59"/>
      <c r="O229" s="59"/>
      <c r="P229" s="59"/>
      <c r="Q229" s="59"/>
      <c r="R229" s="59"/>
      <c r="S229" s="59"/>
      <c r="T229" s="59"/>
      <c r="U229" s="59"/>
      <c r="V229" s="59"/>
    </row>
    <row r="230" spans="1:22">
      <c r="A230" s="59"/>
      <c r="B230" s="59"/>
      <c r="C230" s="59"/>
      <c r="D230" s="59"/>
      <c r="E230" s="59"/>
      <c r="F230" s="59"/>
      <c r="G230" s="59"/>
      <c r="H230" s="59"/>
      <c r="I230" s="59"/>
      <c r="J230" s="59"/>
      <c r="K230" s="59"/>
      <c r="L230" s="59"/>
      <c r="M230" s="59"/>
      <c r="N230" s="59"/>
      <c r="O230" s="59"/>
      <c r="P230" s="59"/>
      <c r="Q230" s="59"/>
      <c r="R230" s="59"/>
      <c r="S230" s="59"/>
      <c r="T230" s="59"/>
      <c r="U230" s="59"/>
      <c r="V230" s="59"/>
    </row>
    <row r="231" spans="1:22">
      <c r="A231" s="59"/>
      <c r="B231" s="59"/>
      <c r="C231" s="59"/>
      <c r="D231" s="59"/>
      <c r="E231" s="59"/>
      <c r="F231" s="59"/>
      <c r="G231" s="59"/>
      <c r="H231" s="59"/>
      <c r="I231" s="59"/>
      <c r="J231" s="59"/>
      <c r="K231" s="59"/>
      <c r="L231" s="59"/>
      <c r="M231" s="59"/>
      <c r="N231" s="59"/>
      <c r="O231" s="59"/>
      <c r="P231" s="59"/>
      <c r="Q231" s="59"/>
      <c r="R231" s="59"/>
      <c r="S231" s="59"/>
      <c r="T231" s="59"/>
      <c r="U231" s="59"/>
      <c r="V231" s="59"/>
    </row>
    <row r="232" spans="1:22">
      <c r="A232" s="59"/>
      <c r="B232" s="59"/>
      <c r="C232" s="59"/>
      <c r="D232" s="59"/>
      <c r="E232" s="59"/>
      <c r="F232" s="59"/>
      <c r="G232" s="59"/>
      <c r="H232" s="59"/>
      <c r="I232" s="59"/>
      <c r="J232" s="59"/>
      <c r="K232" s="59"/>
      <c r="L232" s="59"/>
      <c r="M232" s="59"/>
      <c r="N232" s="59"/>
      <c r="O232" s="59"/>
      <c r="P232" s="59"/>
      <c r="Q232" s="59"/>
      <c r="R232" s="59"/>
      <c r="S232" s="59"/>
      <c r="T232" s="59"/>
      <c r="U232" s="59"/>
      <c r="V232" s="59"/>
    </row>
    <row r="233" spans="1:22">
      <c r="A233" s="59"/>
      <c r="B233" s="59"/>
      <c r="C233" s="59"/>
      <c r="D233" s="59"/>
      <c r="E233" s="59"/>
      <c r="F233" s="59"/>
      <c r="G233" s="59"/>
      <c r="H233" s="59"/>
      <c r="I233" s="59"/>
      <c r="J233" s="59"/>
      <c r="K233" s="59"/>
      <c r="L233" s="59"/>
      <c r="M233" s="59"/>
      <c r="N233" s="59"/>
      <c r="O233" s="59"/>
      <c r="P233" s="59"/>
      <c r="Q233" s="59"/>
      <c r="R233" s="59"/>
      <c r="S233" s="59"/>
      <c r="T233" s="59"/>
      <c r="U233" s="59"/>
      <c r="V233" s="59"/>
    </row>
    <row r="234" spans="1:22">
      <c r="A234" s="59"/>
      <c r="B234" s="59"/>
      <c r="C234" s="59"/>
      <c r="D234" s="59"/>
      <c r="E234" s="59"/>
      <c r="F234" s="59"/>
      <c r="G234" s="59"/>
      <c r="H234" s="59"/>
      <c r="I234" s="59"/>
      <c r="J234" s="59"/>
      <c r="K234" s="59"/>
      <c r="L234" s="59"/>
      <c r="M234" s="59"/>
      <c r="N234" s="59"/>
      <c r="O234" s="59"/>
      <c r="P234" s="59"/>
      <c r="Q234" s="59"/>
      <c r="R234" s="59"/>
      <c r="S234" s="59"/>
      <c r="T234" s="59"/>
      <c r="U234" s="59"/>
      <c r="V234" s="59"/>
    </row>
    <row r="235" spans="1:22">
      <c r="A235" s="59"/>
      <c r="B235" s="59"/>
      <c r="C235" s="59"/>
      <c r="D235" s="59"/>
      <c r="E235" s="59"/>
      <c r="F235" s="59"/>
      <c r="G235" s="59"/>
      <c r="H235" s="59"/>
      <c r="I235" s="59"/>
      <c r="J235" s="59"/>
      <c r="K235" s="59"/>
      <c r="L235" s="59"/>
      <c r="M235" s="59"/>
      <c r="N235" s="59"/>
      <c r="O235" s="59"/>
      <c r="P235" s="59"/>
      <c r="Q235" s="59"/>
      <c r="R235" s="59"/>
      <c r="S235" s="59"/>
      <c r="T235" s="59"/>
      <c r="U235" s="59"/>
      <c r="V235" s="59"/>
    </row>
    <row r="236" spans="1:22">
      <c r="A236" s="59"/>
      <c r="B236" s="59"/>
      <c r="C236" s="59"/>
      <c r="D236" s="59"/>
      <c r="E236" s="59"/>
      <c r="F236" s="59"/>
      <c r="G236" s="59"/>
      <c r="H236" s="59"/>
      <c r="I236" s="59"/>
      <c r="J236" s="59"/>
      <c r="K236" s="59"/>
      <c r="L236" s="59"/>
      <c r="M236" s="59"/>
      <c r="N236" s="59"/>
      <c r="O236" s="59"/>
      <c r="P236" s="59"/>
      <c r="Q236" s="59"/>
      <c r="R236" s="59"/>
      <c r="S236" s="59"/>
      <c r="T236" s="59"/>
      <c r="U236" s="59"/>
      <c r="V236" s="59"/>
    </row>
    <row r="237" spans="1:22">
      <c r="A237" s="59"/>
      <c r="B237" s="59"/>
      <c r="C237" s="59"/>
      <c r="D237" s="59"/>
      <c r="E237" s="59"/>
      <c r="F237" s="59"/>
      <c r="G237" s="59"/>
      <c r="H237" s="59"/>
      <c r="I237" s="59"/>
      <c r="J237" s="59"/>
      <c r="K237" s="59"/>
      <c r="L237" s="59"/>
      <c r="M237" s="59"/>
      <c r="N237" s="59"/>
      <c r="O237" s="59"/>
      <c r="P237" s="59"/>
      <c r="Q237" s="59"/>
      <c r="R237" s="59"/>
      <c r="S237" s="59"/>
      <c r="T237" s="59"/>
      <c r="U237" s="59"/>
      <c r="V237" s="59"/>
    </row>
    <row r="238" spans="1:22">
      <c r="A238" s="59"/>
      <c r="B238" s="59"/>
      <c r="C238" s="59"/>
      <c r="D238" s="59"/>
      <c r="E238" s="59"/>
      <c r="F238" s="59"/>
      <c r="G238" s="59"/>
      <c r="H238" s="59"/>
      <c r="I238" s="59"/>
      <c r="J238" s="59"/>
      <c r="K238" s="59"/>
      <c r="L238" s="59"/>
      <c r="M238" s="59"/>
      <c r="N238" s="59"/>
      <c r="O238" s="59"/>
      <c r="P238" s="59"/>
      <c r="Q238" s="59"/>
      <c r="R238" s="59"/>
      <c r="S238" s="59"/>
      <c r="T238" s="59"/>
      <c r="U238" s="59"/>
      <c r="V238" s="59"/>
    </row>
    <row r="239" spans="1:22">
      <c r="A239" s="59"/>
      <c r="B239" s="59"/>
      <c r="C239" s="59"/>
      <c r="D239" s="59"/>
      <c r="E239" s="59"/>
      <c r="F239" s="59"/>
      <c r="G239" s="59"/>
      <c r="H239" s="59"/>
      <c r="I239" s="59"/>
      <c r="J239" s="59"/>
      <c r="K239" s="59"/>
      <c r="L239" s="59"/>
      <c r="M239" s="59"/>
      <c r="N239" s="59"/>
      <c r="O239" s="59"/>
      <c r="P239" s="59"/>
      <c r="Q239" s="59"/>
      <c r="R239" s="59"/>
      <c r="S239" s="59"/>
      <c r="T239" s="59"/>
      <c r="U239" s="59"/>
      <c r="V239" s="59"/>
    </row>
    <row r="240" spans="1:22">
      <c r="A240" s="59"/>
      <c r="B240" s="59"/>
      <c r="C240" s="59"/>
      <c r="D240" s="59"/>
      <c r="E240" s="59"/>
      <c r="F240" s="59"/>
      <c r="G240" s="59"/>
      <c r="H240" s="59"/>
      <c r="I240" s="59"/>
      <c r="J240" s="59"/>
      <c r="K240" s="59"/>
      <c r="L240" s="59"/>
      <c r="M240" s="59"/>
      <c r="N240" s="59"/>
      <c r="O240" s="59"/>
      <c r="P240" s="59"/>
      <c r="Q240" s="59"/>
      <c r="R240" s="59"/>
      <c r="S240" s="59"/>
      <c r="T240" s="59"/>
      <c r="U240" s="59"/>
      <c r="V240" s="59"/>
    </row>
    <row r="241" spans="1:22">
      <c r="A241" s="59"/>
      <c r="B241" s="59"/>
      <c r="C241" s="59"/>
      <c r="D241" s="59"/>
      <c r="E241" s="59"/>
      <c r="F241" s="59"/>
      <c r="G241" s="59"/>
      <c r="H241" s="59"/>
      <c r="I241" s="59"/>
      <c r="J241" s="59"/>
      <c r="K241" s="59"/>
      <c r="L241" s="59"/>
      <c r="M241" s="59"/>
      <c r="N241" s="59"/>
      <c r="O241" s="59"/>
      <c r="P241" s="59"/>
      <c r="Q241" s="59"/>
      <c r="R241" s="59"/>
      <c r="S241" s="59"/>
      <c r="T241" s="59"/>
      <c r="U241" s="59"/>
      <c r="V241" s="59"/>
    </row>
    <row r="242" spans="1:22">
      <c r="A242" s="59"/>
      <c r="B242" s="59"/>
      <c r="C242" s="59"/>
      <c r="D242" s="59"/>
      <c r="E242" s="59"/>
      <c r="F242" s="59"/>
      <c r="G242" s="59"/>
      <c r="H242" s="59"/>
      <c r="I242" s="59"/>
      <c r="J242" s="59"/>
      <c r="K242" s="59"/>
      <c r="L242" s="59"/>
      <c r="M242" s="59"/>
      <c r="N242" s="59"/>
      <c r="O242" s="59"/>
      <c r="P242" s="59"/>
      <c r="Q242" s="59"/>
      <c r="R242" s="59"/>
      <c r="S242" s="59"/>
      <c r="T242" s="59"/>
      <c r="U242" s="59"/>
      <c r="V242" s="59"/>
    </row>
    <row r="243" spans="1:22">
      <c r="A243" s="59"/>
      <c r="B243" s="59"/>
      <c r="C243" s="59"/>
      <c r="D243" s="59"/>
      <c r="E243" s="59"/>
      <c r="F243" s="59"/>
      <c r="G243" s="59"/>
      <c r="H243" s="59"/>
      <c r="I243" s="59"/>
      <c r="J243" s="59"/>
      <c r="K243" s="59"/>
      <c r="L243" s="59"/>
      <c r="M243" s="59"/>
      <c r="N243" s="59"/>
      <c r="O243" s="59"/>
      <c r="P243" s="59"/>
      <c r="Q243" s="59"/>
      <c r="R243" s="59"/>
      <c r="S243" s="59"/>
      <c r="T243" s="59"/>
      <c r="U243" s="59"/>
      <c r="V243" s="59"/>
    </row>
    <row r="244" spans="1:22">
      <c r="A244" s="59"/>
      <c r="B244" s="59"/>
      <c r="C244" s="59"/>
      <c r="D244" s="59"/>
      <c r="E244" s="59"/>
      <c r="F244" s="59"/>
      <c r="G244" s="59"/>
      <c r="H244" s="59"/>
      <c r="I244" s="59"/>
      <c r="J244" s="59"/>
      <c r="K244" s="59"/>
      <c r="L244" s="59"/>
      <c r="M244" s="59"/>
      <c r="N244" s="59"/>
      <c r="O244" s="59"/>
      <c r="P244" s="59"/>
      <c r="Q244" s="59"/>
      <c r="R244" s="59"/>
      <c r="S244" s="59"/>
      <c r="T244" s="59"/>
      <c r="U244" s="59"/>
      <c r="V244" s="59"/>
    </row>
    <row r="245" spans="1:22">
      <c r="A245" s="59"/>
      <c r="B245" s="59"/>
      <c r="C245" s="59"/>
      <c r="D245" s="59"/>
      <c r="E245" s="59"/>
      <c r="F245" s="59"/>
      <c r="G245" s="59"/>
      <c r="H245" s="59"/>
      <c r="I245" s="59"/>
      <c r="J245" s="59"/>
      <c r="K245" s="59"/>
      <c r="L245" s="59"/>
      <c r="M245" s="59"/>
      <c r="N245" s="59"/>
      <c r="O245" s="59"/>
      <c r="P245" s="59"/>
      <c r="Q245" s="59"/>
      <c r="R245" s="59"/>
      <c r="S245" s="59"/>
      <c r="T245" s="59"/>
      <c r="U245" s="59"/>
      <c r="V245" s="59"/>
    </row>
    <row r="246" spans="1:22">
      <c r="A246" s="59"/>
      <c r="B246" s="59"/>
      <c r="C246" s="59"/>
      <c r="D246" s="59"/>
      <c r="E246" s="59"/>
      <c r="F246" s="59"/>
      <c r="G246" s="59"/>
      <c r="H246" s="59"/>
      <c r="I246" s="59"/>
      <c r="J246" s="59"/>
      <c r="K246" s="59"/>
      <c r="L246" s="59"/>
      <c r="M246" s="59"/>
      <c r="N246" s="59"/>
      <c r="O246" s="59"/>
      <c r="P246" s="59"/>
      <c r="Q246" s="59"/>
      <c r="R246" s="59"/>
      <c r="S246" s="59"/>
      <c r="T246" s="59"/>
      <c r="U246" s="59"/>
      <c r="V246" s="59"/>
    </row>
    <row r="247" spans="1:22">
      <c r="A247" s="59"/>
      <c r="B247" s="59"/>
      <c r="C247" s="59"/>
      <c r="D247" s="59"/>
      <c r="E247" s="59"/>
      <c r="F247" s="59"/>
      <c r="G247" s="59"/>
      <c r="H247" s="59"/>
      <c r="I247" s="59"/>
      <c r="J247" s="59"/>
      <c r="K247" s="59"/>
      <c r="L247" s="59"/>
      <c r="M247" s="59"/>
      <c r="N247" s="59"/>
      <c r="O247" s="59"/>
      <c r="P247" s="59"/>
      <c r="Q247" s="59"/>
      <c r="R247" s="59"/>
      <c r="S247" s="59"/>
      <c r="T247" s="59"/>
      <c r="U247" s="59"/>
      <c r="V247" s="59"/>
    </row>
    <row r="248" spans="1:22">
      <c r="A248" s="59"/>
      <c r="B248" s="59"/>
      <c r="C248" s="59"/>
      <c r="D248" s="59"/>
      <c r="E248" s="59"/>
      <c r="F248" s="59"/>
      <c r="G248" s="59"/>
      <c r="H248" s="59"/>
      <c r="I248" s="59"/>
      <c r="J248" s="59"/>
      <c r="K248" s="59"/>
      <c r="L248" s="59"/>
      <c r="M248" s="59"/>
      <c r="N248" s="59"/>
      <c r="O248" s="59"/>
      <c r="P248" s="59"/>
      <c r="Q248" s="59"/>
      <c r="R248" s="59"/>
      <c r="S248" s="59"/>
      <c r="T248" s="59"/>
      <c r="U248" s="59"/>
      <c r="V248" s="59"/>
    </row>
    <row r="249" spans="1:22">
      <c r="A249" s="59"/>
      <c r="B249" s="59"/>
      <c r="C249" s="59"/>
      <c r="D249" s="59"/>
      <c r="E249" s="59"/>
      <c r="F249" s="59"/>
      <c r="G249" s="59"/>
      <c r="H249" s="59"/>
      <c r="I249" s="59"/>
      <c r="J249" s="59"/>
      <c r="K249" s="59"/>
      <c r="L249" s="59"/>
      <c r="M249" s="59"/>
      <c r="N249" s="59"/>
      <c r="O249" s="59"/>
      <c r="P249" s="59"/>
      <c r="Q249" s="59"/>
      <c r="R249" s="59"/>
      <c r="S249" s="59"/>
      <c r="T249" s="59"/>
      <c r="U249" s="59"/>
      <c r="V249" s="59"/>
    </row>
    <row r="250" spans="1:22">
      <c r="A250" s="59"/>
      <c r="B250" s="59"/>
      <c r="C250" s="59"/>
      <c r="D250" s="59"/>
      <c r="E250" s="59"/>
      <c r="F250" s="59"/>
      <c r="G250" s="59"/>
      <c r="H250" s="59"/>
      <c r="I250" s="59"/>
      <c r="J250" s="59"/>
      <c r="K250" s="59"/>
      <c r="L250" s="59"/>
      <c r="M250" s="59"/>
      <c r="N250" s="59"/>
      <c r="O250" s="59"/>
      <c r="P250" s="59"/>
      <c r="Q250" s="59"/>
      <c r="R250" s="59"/>
      <c r="S250" s="59"/>
      <c r="T250" s="59"/>
      <c r="U250" s="59"/>
      <c r="V250" s="59"/>
    </row>
    <row r="251" spans="1:22">
      <c r="A251" s="59"/>
      <c r="B251" s="59"/>
      <c r="C251" s="59"/>
      <c r="D251" s="59"/>
      <c r="E251" s="59"/>
      <c r="F251" s="59"/>
      <c r="G251" s="59"/>
      <c r="H251" s="59"/>
      <c r="I251" s="59"/>
      <c r="J251" s="59"/>
      <c r="K251" s="59"/>
      <c r="L251" s="59"/>
      <c r="M251" s="59"/>
      <c r="N251" s="59"/>
      <c r="O251" s="59"/>
      <c r="P251" s="59"/>
      <c r="Q251" s="59"/>
      <c r="R251" s="59"/>
      <c r="S251" s="59"/>
      <c r="T251" s="59"/>
      <c r="U251" s="59"/>
      <c r="V251" s="59"/>
    </row>
    <row r="252" spans="1:22">
      <c r="A252" s="59"/>
      <c r="B252" s="59"/>
      <c r="C252" s="59"/>
      <c r="D252" s="59"/>
      <c r="E252" s="59"/>
      <c r="F252" s="59"/>
      <c r="G252" s="59"/>
      <c r="H252" s="59"/>
      <c r="I252" s="59"/>
      <c r="J252" s="59"/>
      <c r="K252" s="59"/>
      <c r="L252" s="59"/>
      <c r="M252" s="59"/>
      <c r="N252" s="59"/>
      <c r="O252" s="59"/>
      <c r="P252" s="59"/>
      <c r="Q252" s="59"/>
      <c r="R252" s="59"/>
      <c r="S252" s="59"/>
      <c r="T252" s="59"/>
      <c r="U252" s="59"/>
      <c r="V252" s="59"/>
    </row>
    <row r="253" spans="1:22">
      <c r="A253" s="59"/>
      <c r="B253" s="59"/>
      <c r="C253" s="59"/>
      <c r="D253" s="59"/>
      <c r="E253" s="59"/>
      <c r="F253" s="59"/>
      <c r="G253" s="59"/>
      <c r="H253" s="59"/>
      <c r="I253" s="59"/>
      <c r="J253" s="59"/>
      <c r="K253" s="59"/>
      <c r="L253" s="59"/>
      <c r="M253" s="59"/>
      <c r="N253" s="59"/>
      <c r="O253" s="59"/>
      <c r="P253" s="59"/>
      <c r="Q253" s="59"/>
      <c r="R253" s="59"/>
      <c r="S253" s="59"/>
      <c r="T253" s="59"/>
      <c r="U253" s="59"/>
      <c r="V253" s="59"/>
    </row>
    <row r="254" spans="1:22">
      <c r="A254" s="59"/>
      <c r="B254" s="59"/>
      <c r="C254" s="59"/>
      <c r="D254" s="59"/>
      <c r="E254" s="59"/>
      <c r="F254" s="59"/>
      <c r="G254" s="59"/>
      <c r="H254" s="59"/>
      <c r="I254" s="59"/>
      <c r="J254" s="59"/>
      <c r="K254" s="59"/>
      <c r="L254" s="59"/>
      <c r="M254" s="59"/>
      <c r="N254" s="59"/>
      <c r="O254" s="59"/>
      <c r="P254" s="59"/>
      <c r="Q254" s="59"/>
      <c r="R254" s="59"/>
      <c r="S254" s="59"/>
      <c r="T254" s="59"/>
      <c r="U254" s="59"/>
      <c r="V254" s="59"/>
    </row>
    <row r="255" spans="1:22">
      <c r="A255" s="59"/>
      <c r="B255" s="59"/>
      <c r="C255" s="59"/>
      <c r="D255" s="59"/>
      <c r="E255" s="59"/>
      <c r="F255" s="59"/>
      <c r="G255" s="59"/>
      <c r="H255" s="59"/>
      <c r="I255" s="59"/>
      <c r="J255" s="59"/>
      <c r="K255" s="59"/>
      <c r="L255" s="59"/>
      <c r="M255" s="59"/>
      <c r="N255" s="59"/>
      <c r="O255" s="59"/>
      <c r="P255" s="59"/>
      <c r="Q255" s="59"/>
      <c r="R255" s="59"/>
      <c r="S255" s="59"/>
      <c r="T255" s="59"/>
      <c r="U255" s="59"/>
      <c r="V255" s="59"/>
    </row>
    <row r="256" spans="1:22">
      <c r="A256" s="59"/>
      <c r="B256" s="59"/>
      <c r="C256" s="59"/>
      <c r="D256" s="59"/>
      <c r="E256" s="59"/>
      <c r="F256" s="59"/>
      <c r="G256" s="59"/>
      <c r="H256" s="59"/>
      <c r="I256" s="59"/>
      <c r="J256" s="59"/>
      <c r="K256" s="59"/>
      <c r="L256" s="59"/>
      <c r="M256" s="59"/>
      <c r="N256" s="59"/>
      <c r="O256" s="59"/>
      <c r="P256" s="59"/>
      <c r="Q256" s="59"/>
      <c r="R256" s="59"/>
      <c r="S256" s="59"/>
      <c r="T256" s="59"/>
      <c r="U256" s="59"/>
      <c r="V256" s="59"/>
    </row>
    <row r="257" spans="1:22">
      <c r="A257" s="59"/>
      <c r="B257" s="59"/>
      <c r="C257" s="59"/>
      <c r="D257" s="59"/>
      <c r="E257" s="59"/>
      <c r="F257" s="59"/>
      <c r="G257" s="59"/>
      <c r="H257" s="59"/>
      <c r="I257" s="59"/>
      <c r="J257" s="59"/>
      <c r="K257" s="59"/>
      <c r="L257" s="59"/>
      <c r="M257" s="59"/>
      <c r="N257" s="59"/>
      <c r="O257" s="59"/>
      <c r="P257" s="59"/>
      <c r="Q257" s="59"/>
      <c r="R257" s="59"/>
      <c r="S257" s="59"/>
      <c r="T257" s="59"/>
      <c r="U257" s="59"/>
      <c r="V257" s="59"/>
    </row>
    <row r="258" spans="1:22">
      <c r="A258" s="59"/>
      <c r="B258" s="59"/>
      <c r="C258" s="59"/>
      <c r="D258" s="59"/>
      <c r="E258" s="59"/>
      <c r="F258" s="59"/>
      <c r="G258" s="59"/>
      <c r="H258" s="59"/>
      <c r="I258" s="59"/>
      <c r="J258" s="59"/>
      <c r="K258" s="59"/>
      <c r="L258" s="59"/>
      <c r="M258" s="59"/>
      <c r="N258" s="59"/>
      <c r="O258" s="59"/>
      <c r="P258" s="59"/>
      <c r="Q258" s="59"/>
      <c r="R258" s="59"/>
      <c r="S258" s="59"/>
      <c r="T258" s="59"/>
      <c r="U258" s="59"/>
      <c r="V258" s="59"/>
    </row>
    <row r="259" spans="1:22">
      <c r="A259" s="59"/>
      <c r="B259" s="59"/>
      <c r="C259" s="59"/>
      <c r="D259" s="59"/>
      <c r="E259" s="59"/>
      <c r="F259" s="59"/>
      <c r="G259" s="59"/>
      <c r="H259" s="59"/>
      <c r="I259" s="59"/>
      <c r="J259" s="59"/>
      <c r="K259" s="59"/>
      <c r="L259" s="59"/>
      <c r="M259" s="59"/>
      <c r="N259" s="59"/>
      <c r="O259" s="59"/>
      <c r="P259" s="59"/>
      <c r="Q259" s="59"/>
      <c r="R259" s="59"/>
      <c r="S259" s="59"/>
      <c r="T259" s="59"/>
      <c r="U259" s="59"/>
      <c r="V259" s="59"/>
    </row>
    <row r="260" spans="1:22">
      <c r="A260" s="59"/>
      <c r="B260" s="59"/>
      <c r="C260" s="59"/>
      <c r="D260" s="59"/>
      <c r="E260" s="59"/>
      <c r="F260" s="59"/>
      <c r="G260" s="59"/>
      <c r="H260" s="59"/>
      <c r="I260" s="59"/>
      <c r="J260" s="59"/>
      <c r="K260" s="59"/>
      <c r="L260" s="59"/>
      <c r="M260" s="59"/>
      <c r="N260" s="59"/>
      <c r="O260" s="59"/>
      <c r="P260" s="59"/>
      <c r="Q260" s="59"/>
      <c r="R260" s="59"/>
      <c r="S260" s="59"/>
      <c r="T260" s="59"/>
      <c r="U260" s="59"/>
      <c r="V260" s="59"/>
    </row>
    <row r="261" spans="1:22">
      <c r="A261" s="59"/>
      <c r="B261" s="59"/>
      <c r="C261" s="59"/>
      <c r="D261" s="59"/>
      <c r="E261" s="59"/>
      <c r="F261" s="59"/>
      <c r="G261" s="59"/>
      <c r="H261" s="59"/>
      <c r="I261" s="59"/>
      <c r="J261" s="59"/>
      <c r="K261" s="59"/>
      <c r="L261" s="59"/>
      <c r="M261" s="59"/>
      <c r="N261" s="59"/>
      <c r="O261" s="59"/>
      <c r="P261" s="59"/>
      <c r="Q261" s="59"/>
      <c r="R261" s="59"/>
      <c r="S261" s="59"/>
      <c r="T261" s="59"/>
      <c r="U261" s="59"/>
      <c r="V261" s="59"/>
    </row>
    <row r="262" spans="1:22">
      <c r="A262" s="59"/>
      <c r="B262" s="59"/>
      <c r="C262" s="59"/>
      <c r="D262" s="59"/>
      <c r="E262" s="59"/>
      <c r="F262" s="59"/>
      <c r="G262" s="59"/>
      <c r="H262" s="59"/>
      <c r="I262" s="59"/>
      <c r="J262" s="59"/>
      <c r="K262" s="59"/>
      <c r="L262" s="59"/>
      <c r="M262" s="59"/>
      <c r="N262" s="59"/>
      <c r="O262" s="59"/>
      <c r="P262" s="59"/>
      <c r="Q262" s="59"/>
      <c r="R262" s="59"/>
      <c r="S262" s="59"/>
      <c r="T262" s="59"/>
      <c r="U262" s="59"/>
      <c r="V262" s="59"/>
    </row>
    <row r="263" spans="1:22">
      <c r="A263" s="59"/>
      <c r="B263" s="59"/>
      <c r="C263" s="59"/>
      <c r="D263" s="59"/>
      <c r="E263" s="59"/>
      <c r="F263" s="59"/>
      <c r="G263" s="59"/>
      <c r="H263" s="59"/>
      <c r="I263" s="59"/>
      <c r="J263" s="59"/>
      <c r="K263" s="59"/>
      <c r="L263" s="59"/>
      <c r="M263" s="59"/>
      <c r="N263" s="59"/>
      <c r="O263" s="59"/>
      <c r="P263" s="59"/>
      <c r="Q263" s="59"/>
      <c r="R263" s="59"/>
      <c r="S263" s="59"/>
      <c r="T263" s="59"/>
      <c r="U263" s="59"/>
      <c r="V263" s="59"/>
    </row>
    <row r="264" spans="1:22">
      <c r="A264" s="59"/>
      <c r="B264" s="59"/>
      <c r="C264" s="59"/>
      <c r="D264" s="59"/>
      <c r="E264" s="59"/>
      <c r="F264" s="59"/>
      <c r="G264" s="59"/>
      <c r="H264" s="59"/>
      <c r="I264" s="59"/>
      <c r="J264" s="59"/>
      <c r="K264" s="59"/>
      <c r="L264" s="59"/>
      <c r="M264" s="59"/>
      <c r="N264" s="59"/>
      <c r="O264" s="59"/>
      <c r="P264" s="59"/>
      <c r="Q264" s="59"/>
      <c r="R264" s="59"/>
      <c r="S264" s="59"/>
      <c r="T264" s="59"/>
      <c r="U264" s="59"/>
      <c r="V264" s="59"/>
    </row>
    <row r="265" spans="1:22">
      <c r="A265" s="59"/>
      <c r="B265" s="59"/>
      <c r="C265" s="59"/>
      <c r="D265" s="59"/>
      <c r="E265" s="59"/>
      <c r="F265" s="59"/>
      <c r="G265" s="59"/>
      <c r="H265" s="59"/>
      <c r="I265" s="59"/>
      <c r="J265" s="59"/>
      <c r="K265" s="59"/>
      <c r="L265" s="59"/>
      <c r="M265" s="59"/>
      <c r="N265" s="59"/>
      <c r="O265" s="59"/>
      <c r="P265" s="59"/>
      <c r="Q265" s="59"/>
      <c r="R265" s="59"/>
      <c r="S265" s="59"/>
      <c r="T265" s="59"/>
      <c r="U265" s="59"/>
      <c r="V265" s="59"/>
    </row>
    <row r="266" spans="1:22">
      <c r="A266" s="59"/>
      <c r="B266" s="59"/>
      <c r="C266" s="59"/>
      <c r="D266" s="59"/>
      <c r="E266" s="59"/>
      <c r="F266" s="59"/>
      <c r="G266" s="59"/>
      <c r="H266" s="59"/>
      <c r="I266" s="59"/>
      <c r="J266" s="59"/>
      <c r="K266" s="59"/>
      <c r="L266" s="59"/>
      <c r="M266" s="59"/>
      <c r="N266" s="59"/>
      <c r="O266" s="59"/>
      <c r="P266" s="59"/>
      <c r="Q266" s="59"/>
      <c r="R266" s="59"/>
      <c r="S266" s="59"/>
      <c r="T266" s="59"/>
      <c r="U266" s="59"/>
      <c r="V266" s="59"/>
    </row>
    <row r="267" spans="1:22">
      <c r="A267" s="59"/>
      <c r="B267" s="59"/>
      <c r="C267" s="59"/>
      <c r="D267" s="59"/>
      <c r="E267" s="59"/>
      <c r="F267" s="59"/>
      <c r="G267" s="59"/>
      <c r="H267" s="59"/>
      <c r="I267" s="59"/>
      <c r="J267" s="59"/>
      <c r="K267" s="59"/>
      <c r="L267" s="59"/>
      <c r="M267" s="59"/>
      <c r="N267" s="59"/>
      <c r="O267" s="59"/>
      <c r="P267" s="59"/>
      <c r="Q267" s="59"/>
      <c r="R267" s="59"/>
      <c r="S267" s="59"/>
      <c r="T267" s="59"/>
      <c r="U267" s="59"/>
      <c r="V267" s="59"/>
    </row>
    <row r="268" spans="1:22">
      <c r="A268" s="59"/>
      <c r="B268" s="59"/>
      <c r="C268" s="59"/>
      <c r="D268" s="59"/>
      <c r="E268" s="59"/>
      <c r="F268" s="59"/>
      <c r="G268" s="59"/>
      <c r="H268" s="59"/>
      <c r="I268" s="59"/>
      <c r="J268" s="59"/>
      <c r="K268" s="59"/>
      <c r="L268" s="59"/>
      <c r="M268" s="59"/>
      <c r="N268" s="59"/>
      <c r="O268" s="59"/>
      <c r="P268" s="59"/>
      <c r="Q268" s="59"/>
      <c r="R268" s="59"/>
      <c r="S268" s="59"/>
      <c r="T268" s="59"/>
      <c r="U268" s="59"/>
      <c r="V268" s="59"/>
    </row>
    <row r="269" spans="1:22">
      <c r="A269" s="59"/>
      <c r="B269" s="59"/>
      <c r="C269" s="59"/>
      <c r="D269" s="59"/>
      <c r="E269" s="59"/>
      <c r="F269" s="59"/>
      <c r="G269" s="59"/>
      <c r="H269" s="59"/>
      <c r="I269" s="59"/>
      <c r="J269" s="59"/>
      <c r="K269" s="59"/>
      <c r="L269" s="59"/>
      <c r="M269" s="59"/>
      <c r="N269" s="59"/>
      <c r="O269" s="59"/>
      <c r="P269" s="59"/>
      <c r="Q269" s="59"/>
      <c r="R269" s="59"/>
      <c r="S269" s="59"/>
      <c r="T269" s="59"/>
      <c r="U269" s="59"/>
      <c r="V269" s="59"/>
    </row>
    <row r="270" spans="1:22">
      <c r="A270" s="59"/>
      <c r="B270" s="59"/>
      <c r="C270" s="59"/>
      <c r="D270" s="59"/>
      <c r="E270" s="59"/>
      <c r="F270" s="59"/>
      <c r="G270" s="59"/>
      <c r="H270" s="59"/>
      <c r="I270" s="59"/>
      <c r="J270" s="59"/>
      <c r="K270" s="59"/>
      <c r="L270" s="59"/>
      <c r="M270" s="59"/>
      <c r="N270" s="59"/>
      <c r="O270" s="59"/>
      <c r="P270" s="59"/>
      <c r="Q270" s="59"/>
      <c r="R270" s="59"/>
      <c r="S270" s="59"/>
      <c r="T270" s="59"/>
      <c r="U270" s="59"/>
      <c r="V270" s="59"/>
    </row>
    <row r="271" spans="1:22">
      <c r="A271" s="59"/>
      <c r="B271" s="59"/>
      <c r="C271" s="59"/>
      <c r="D271" s="59"/>
      <c r="E271" s="59"/>
      <c r="F271" s="59"/>
      <c r="G271" s="59"/>
      <c r="H271" s="59"/>
      <c r="I271" s="59"/>
      <c r="J271" s="59"/>
      <c r="K271" s="59"/>
      <c r="L271" s="59"/>
      <c r="M271" s="59"/>
      <c r="N271" s="59"/>
      <c r="O271" s="59"/>
      <c r="P271" s="59"/>
      <c r="Q271" s="59"/>
      <c r="R271" s="59"/>
      <c r="S271" s="59"/>
      <c r="T271" s="59"/>
      <c r="U271" s="59"/>
      <c r="V271" s="59"/>
    </row>
    <row r="272" spans="1:22">
      <c r="A272" s="59"/>
      <c r="B272" s="59"/>
      <c r="C272" s="59"/>
      <c r="D272" s="59"/>
      <c r="E272" s="59"/>
      <c r="F272" s="59"/>
      <c r="G272" s="59"/>
      <c r="H272" s="59"/>
      <c r="I272" s="59"/>
      <c r="J272" s="59"/>
      <c r="K272" s="59"/>
      <c r="L272" s="59"/>
      <c r="M272" s="59"/>
      <c r="N272" s="59"/>
      <c r="O272" s="59"/>
      <c r="P272" s="59"/>
      <c r="Q272" s="59"/>
      <c r="R272" s="59"/>
      <c r="S272" s="59"/>
      <c r="T272" s="59"/>
      <c r="U272" s="59"/>
      <c r="V272" s="59"/>
    </row>
    <row r="273" spans="1:22">
      <c r="A273" s="59"/>
      <c r="B273" s="59"/>
      <c r="C273" s="59"/>
      <c r="D273" s="59"/>
      <c r="E273" s="59"/>
      <c r="F273" s="59"/>
      <c r="G273" s="59"/>
      <c r="H273" s="59"/>
      <c r="I273" s="59"/>
      <c r="J273" s="59"/>
      <c r="K273" s="59"/>
      <c r="L273" s="59"/>
      <c r="M273" s="59"/>
      <c r="N273" s="59"/>
      <c r="O273" s="59"/>
      <c r="P273" s="59"/>
      <c r="Q273" s="59"/>
      <c r="R273" s="59"/>
      <c r="S273" s="59"/>
      <c r="T273" s="59"/>
      <c r="U273" s="59"/>
      <c r="V273" s="59"/>
    </row>
    <row r="274" spans="1:22">
      <c r="A274" s="59"/>
      <c r="B274" s="59"/>
      <c r="C274" s="59"/>
      <c r="D274" s="59"/>
      <c r="E274" s="59"/>
      <c r="F274" s="59"/>
      <c r="G274" s="59"/>
      <c r="H274" s="59"/>
      <c r="I274" s="59"/>
      <c r="J274" s="59"/>
      <c r="K274" s="59"/>
      <c r="L274" s="59"/>
      <c r="M274" s="59"/>
      <c r="N274" s="59"/>
      <c r="O274" s="59"/>
      <c r="P274" s="59"/>
      <c r="Q274" s="59"/>
      <c r="R274" s="59"/>
      <c r="S274" s="59"/>
      <c r="T274" s="59"/>
      <c r="U274" s="59"/>
      <c r="V274" s="59"/>
    </row>
    <row r="275" spans="1:22">
      <c r="A275" s="59"/>
      <c r="B275" s="59"/>
      <c r="C275" s="59"/>
      <c r="D275" s="59"/>
      <c r="E275" s="59"/>
      <c r="F275" s="59"/>
      <c r="G275" s="59"/>
      <c r="H275" s="59"/>
      <c r="I275" s="59"/>
      <c r="J275" s="59"/>
      <c r="K275" s="59"/>
      <c r="L275" s="59"/>
      <c r="M275" s="59"/>
      <c r="N275" s="59"/>
      <c r="O275" s="59"/>
      <c r="P275" s="59"/>
      <c r="Q275" s="59"/>
      <c r="R275" s="59"/>
      <c r="S275" s="59"/>
      <c r="T275" s="59"/>
      <c r="U275" s="59"/>
      <c r="V275" s="59"/>
    </row>
    <row r="276" spans="1:22">
      <c r="A276" s="59"/>
      <c r="B276" s="59"/>
      <c r="C276" s="59"/>
      <c r="D276" s="59"/>
      <c r="E276" s="59"/>
      <c r="F276" s="59"/>
      <c r="G276" s="59"/>
      <c r="H276" s="59"/>
      <c r="I276" s="59"/>
      <c r="J276" s="59"/>
      <c r="K276" s="59"/>
      <c r="L276" s="59"/>
      <c r="M276" s="59"/>
      <c r="N276" s="59"/>
      <c r="O276" s="59"/>
      <c r="P276" s="59"/>
      <c r="Q276" s="59"/>
      <c r="R276" s="59"/>
      <c r="S276" s="59"/>
      <c r="T276" s="59"/>
      <c r="U276" s="59"/>
      <c r="V276" s="59"/>
    </row>
    <row r="277" spans="1:22">
      <c r="A277" s="59"/>
      <c r="B277" s="59"/>
      <c r="C277" s="59"/>
      <c r="D277" s="59"/>
      <c r="E277" s="59"/>
      <c r="F277" s="59"/>
      <c r="G277" s="59"/>
      <c r="H277" s="59"/>
      <c r="I277" s="59"/>
      <c r="J277" s="59"/>
      <c r="K277" s="59"/>
      <c r="L277" s="59"/>
      <c r="M277" s="59"/>
      <c r="N277" s="59"/>
      <c r="O277" s="59"/>
      <c r="P277" s="59"/>
      <c r="Q277" s="59"/>
      <c r="R277" s="59"/>
      <c r="S277" s="59"/>
      <c r="T277" s="59"/>
      <c r="U277" s="59"/>
      <c r="V277" s="59"/>
    </row>
    <row r="278" spans="1:22">
      <c r="A278" s="59"/>
      <c r="B278" s="59"/>
      <c r="C278" s="59"/>
      <c r="D278" s="59"/>
      <c r="E278" s="59"/>
      <c r="F278" s="59"/>
      <c r="G278" s="59"/>
      <c r="H278" s="59"/>
      <c r="I278" s="59"/>
      <c r="J278" s="59"/>
      <c r="K278" s="59"/>
      <c r="L278" s="59"/>
      <c r="M278" s="59"/>
      <c r="N278" s="59"/>
      <c r="O278" s="59"/>
      <c r="P278" s="59"/>
      <c r="Q278" s="59"/>
      <c r="R278" s="59"/>
      <c r="S278" s="59"/>
      <c r="T278" s="59"/>
      <c r="U278" s="59"/>
      <c r="V278" s="59"/>
    </row>
    <row r="279" spans="1:22">
      <c r="A279" s="59"/>
      <c r="B279" s="59"/>
      <c r="C279" s="59"/>
      <c r="D279" s="59"/>
      <c r="E279" s="59"/>
      <c r="F279" s="59"/>
      <c r="G279" s="59"/>
      <c r="H279" s="59"/>
      <c r="I279" s="59"/>
      <c r="J279" s="59"/>
      <c r="K279" s="59"/>
      <c r="L279" s="59"/>
      <c r="M279" s="59"/>
      <c r="N279" s="59"/>
      <c r="O279" s="59"/>
      <c r="P279" s="59"/>
      <c r="Q279" s="59"/>
      <c r="R279" s="59"/>
      <c r="S279" s="59"/>
      <c r="T279" s="59"/>
      <c r="U279" s="59"/>
      <c r="V279" s="59"/>
    </row>
    <row r="280" spans="1:22">
      <c r="A280" s="59"/>
      <c r="B280" s="59"/>
      <c r="C280" s="59"/>
      <c r="D280" s="59"/>
      <c r="E280" s="59"/>
      <c r="F280" s="59"/>
      <c r="G280" s="59"/>
      <c r="H280" s="59"/>
      <c r="I280" s="59"/>
      <c r="J280" s="59"/>
      <c r="K280" s="59"/>
      <c r="L280" s="59"/>
      <c r="M280" s="59"/>
      <c r="N280" s="59"/>
      <c r="O280" s="59"/>
      <c r="P280" s="59"/>
      <c r="Q280" s="59"/>
      <c r="R280" s="59"/>
      <c r="S280" s="59"/>
      <c r="T280" s="59"/>
      <c r="U280" s="59"/>
      <c r="V280" s="59"/>
    </row>
    <row r="281" spans="1:22">
      <c r="A281" s="59"/>
      <c r="B281" s="59"/>
      <c r="C281" s="59"/>
      <c r="D281" s="59"/>
      <c r="E281" s="59"/>
      <c r="F281" s="59"/>
      <c r="G281" s="59"/>
      <c r="H281" s="59"/>
      <c r="I281" s="59"/>
      <c r="J281" s="59"/>
      <c r="K281" s="59"/>
      <c r="L281" s="59"/>
      <c r="M281" s="59"/>
      <c r="N281" s="59"/>
      <c r="O281" s="59"/>
      <c r="P281" s="59"/>
      <c r="Q281" s="59"/>
      <c r="R281" s="59"/>
      <c r="S281" s="59"/>
      <c r="T281" s="59"/>
      <c r="U281" s="59"/>
      <c r="V281" s="59"/>
    </row>
    <row r="282" spans="1:22">
      <c r="A282" s="59"/>
      <c r="B282" s="59"/>
      <c r="C282" s="59"/>
      <c r="D282" s="59"/>
      <c r="E282" s="59"/>
      <c r="F282" s="59"/>
      <c r="G282" s="59"/>
      <c r="H282" s="59"/>
      <c r="I282" s="59"/>
      <c r="J282" s="59"/>
      <c r="K282" s="59"/>
      <c r="L282" s="59"/>
      <c r="M282" s="59"/>
      <c r="N282" s="59"/>
      <c r="O282" s="59"/>
      <c r="P282" s="59"/>
      <c r="Q282" s="59"/>
      <c r="R282" s="59"/>
      <c r="S282" s="59"/>
      <c r="T282" s="59"/>
      <c r="U282" s="59"/>
      <c r="V282" s="59"/>
    </row>
    <row r="283" spans="1:22">
      <c r="A283" s="59"/>
      <c r="B283" s="59"/>
      <c r="C283" s="59"/>
      <c r="D283" s="59"/>
      <c r="E283" s="59"/>
      <c r="F283" s="59"/>
      <c r="G283" s="59"/>
      <c r="H283" s="59"/>
      <c r="I283" s="59"/>
      <c r="J283" s="59"/>
      <c r="K283" s="59"/>
      <c r="L283" s="59"/>
      <c r="M283" s="59"/>
      <c r="N283" s="59"/>
      <c r="O283" s="59"/>
      <c r="P283" s="59"/>
      <c r="Q283" s="59"/>
      <c r="R283" s="59"/>
      <c r="S283" s="59"/>
      <c r="T283" s="59"/>
      <c r="U283" s="59"/>
      <c r="V283" s="59"/>
    </row>
    <row r="284" spans="1:22">
      <c r="A284" s="59"/>
      <c r="B284" s="59"/>
      <c r="C284" s="59"/>
      <c r="D284" s="59"/>
      <c r="E284" s="59"/>
      <c r="F284" s="59"/>
      <c r="G284" s="59"/>
      <c r="H284" s="59"/>
      <c r="I284" s="59"/>
      <c r="J284" s="59"/>
      <c r="K284" s="59"/>
      <c r="L284" s="59"/>
      <c r="M284" s="59"/>
      <c r="N284" s="59"/>
      <c r="O284" s="59"/>
      <c r="P284" s="59"/>
      <c r="Q284" s="59"/>
      <c r="R284" s="59"/>
      <c r="S284" s="59"/>
      <c r="T284" s="59"/>
      <c r="U284" s="59"/>
      <c r="V284" s="59"/>
    </row>
    <row r="285" spans="1:22">
      <c r="A285" s="59"/>
      <c r="B285" s="59"/>
      <c r="C285" s="59"/>
      <c r="D285" s="59"/>
      <c r="E285" s="59"/>
      <c r="F285" s="59"/>
      <c r="G285" s="59"/>
      <c r="H285" s="59"/>
      <c r="I285" s="59"/>
      <c r="J285" s="59"/>
      <c r="K285" s="59"/>
      <c r="L285" s="59"/>
      <c r="M285" s="59"/>
      <c r="N285" s="59"/>
      <c r="O285" s="59"/>
      <c r="P285" s="59"/>
      <c r="Q285" s="59"/>
      <c r="R285" s="59"/>
      <c r="S285" s="59"/>
      <c r="T285" s="59"/>
      <c r="U285" s="59"/>
      <c r="V285" s="59"/>
    </row>
    <row r="286" spans="1:22">
      <c r="A286" s="59"/>
      <c r="B286" s="59"/>
      <c r="C286" s="59"/>
      <c r="D286" s="59"/>
      <c r="E286" s="59"/>
      <c r="F286" s="59"/>
      <c r="G286" s="59"/>
      <c r="H286" s="59"/>
      <c r="I286" s="59"/>
      <c r="J286" s="59"/>
      <c r="K286" s="59"/>
      <c r="L286" s="59"/>
      <c r="M286" s="59"/>
      <c r="N286" s="59"/>
      <c r="O286" s="59"/>
      <c r="P286" s="59"/>
      <c r="Q286" s="59"/>
      <c r="R286" s="59"/>
      <c r="S286" s="59"/>
      <c r="T286" s="59"/>
      <c r="U286" s="59"/>
      <c r="V286" s="59"/>
    </row>
    <row r="287" spans="1:22">
      <c r="A287" s="59"/>
      <c r="B287" s="59"/>
      <c r="C287" s="59"/>
      <c r="D287" s="59"/>
      <c r="E287" s="59"/>
      <c r="F287" s="59"/>
      <c r="G287" s="59"/>
      <c r="H287" s="59"/>
      <c r="I287" s="59"/>
      <c r="J287" s="59"/>
      <c r="K287" s="59"/>
      <c r="L287" s="59"/>
      <c r="M287" s="59"/>
      <c r="N287" s="59"/>
      <c r="O287" s="59"/>
      <c r="P287" s="59"/>
      <c r="Q287" s="59"/>
      <c r="R287" s="59"/>
      <c r="S287" s="59"/>
      <c r="T287" s="59"/>
      <c r="U287" s="59"/>
      <c r="V287" s="59"/>
    </row>
    <row r="288" spans="1:22">
      <c r="A288" s="59"/>
      <c r="B288" s="59"/>
      <c r="C288" s="59"/>
      <c r="D288" s="59"/>
      <c r="E288" s="59"/>
      <c r="F288" s="59"/>
      <c r="G288" s="59"/>
      <c r="H288" s="59"/>
      <c r="I288" s="59"/>
      <c r="J288" s="59"/>
      <c r="K288" s="59"/>
      <c r="L288" s="59"/>
      <c r="M288" s="59"/>
      <c r="N288" s="59"/>
      <c r="O288" s="59"/>
      <c r="P288" s="59"/>
      <c r="Q288" s="59"/>
      <c r="R288" s="59"/>
      <c r="S288" s="59"/>
      <c r="T288" s="59"/>
      <c r="U288" s="59"/>
      <c r="V288" s="59"/>
    </row>
    <row r="289" spans="1:22">
      <c r="A289" s="59"/>
      <c r="B289" s="59"/>
      <c r="C289" s="59"/>
      <c r="D289" s="59"/>
      <c r="E289" s="59"/>
      <c r="F289" s="59"/>
      <c r="G289" s="59"/>
      <c r="H289" s="59"/>
      <c r="I289" s="59"/>
      <c r="J289" s="59"/>
      <c r="K289" s="59"/>
      <c r="L289" s="59"/>
      <c r="M289" s="59"/>
      <c r="N289" s="59"/>
      <c r="O289" s="59"/>
      <c r="P289" s="59"/>
      <c r="Q289" s="59"/>
      <c r="R289" s="59"/>
      <c r="S289" s="59"/>
      <c r="T289" s="59"/>
      <c r="U289" s="59"/>
      <c r="V289" s="59"/>
    </row>
    <row r="290" spans="1:22">
      <c r="A290" s="59"/>
      <c r="B290" s="59"/>
      <c r="C290" s="59"/>
      <c r="D290" s="59"/>
      <c r="E290" s="59"/>
      <c r="F290" s="59"/>
      <c r="G290" s="59"/>
      <c r="H290" s="59"/>
      <c r="I290" s="59"/>
      <c r="J290" s="59"/>
      <c r="K290" s="59"/>
      <c r="L290" s="59"/>
      <c r="M290" s="59"/>
      <c r="N290" s="59"/>
      <c r="O290" s="59"/>
      <c r="P290" s="59"/>
      <c r="Q290" s="59"/>
      <c r="R290" s="59"/>
      <c r="S290" s="59"/>
      <c r="T290" s="59"/>
      <c r="U290" s="59"/>
      <c r="V290" s="59"/>
    </row>
    <row r="291" spans="1:22">
      <c r="A291" s="59"/>
      <c r="B291" s="59"/>
      <c r="C291" s="59"/>
      <c r="D291" s="59"/>
      <c r="E291" s="59"/>
      <c r="F291" s="59"/>
      <c r="G291" s="59"/>
      <c r="H291" s="59"/>
      <c r="I291" s="59"/>
      <c r="J291" s="59"/>
      <c r="K291" s="59"/>
      <c r="L291" s="59"/>
      <c r="M291" s="59"/>
      <c r="N291" s="59"/>
      <c r="O291" s="59"/>
      <c r="P291" s="59"/>
      <c r="Q291" s="59"/>
      <c r="R291" s="59"/>
      <c r="S291" s="59"/>
      <c r="T291" s="59"/>
      <c r="U291" s="59"/>
      <c r="V291" s="59"/>
    </row>
    <row r="292" spans="1:22">
      <c r="A292" s="59"/>
      <c r="B292" s="59"/>
      <c r="C292" s="59"/>
      <c r="D292" s="59"/>
      <c r="E292" s="59"/>
      <c r="F292" s="59"/>
      <c r="G292" s="59"/>
      <c r="H292" s="59"/>
      <c r="I292" s="59"/>
      <c r="J292" s="59"/>
      <c r="K292" s="59"/>
      <c r="L292" s="59"/>
      <c r="M292" s="59"/>
      <c r="N292" s="59"/>
      <c r="O292" s="59"/>
      <c r="P292" s="59"/>
      <c r="Q292" s="59"/>
      <c r="R292" s="59"/>
      <c r="S292" s="59"/>
      <c r="T292" s="59"/>
      <c r="U292" s="59"/>
      <c r="V292" s="59"/>
    </row>
    <row r="293" spans="1:22">
      <c r="A293" s="59"/>
      <c r="B293" s="59"/>
      <c r="C293" s="59"/>
      <c r="D293" s="59"/>
      <c r="E293" s="59"/>
      <c r="F293" s="59"/>
      <c r="G293" s="59"/>
      <c r="H293" s="59"/>
      <c r="I293" s="59"/>
      <c r="J293" s="59"/>
      <c r="K293" s="59"/>
      <c r="L293" s="59"/>
      <c r="M293" s="59"/>
      <c r="N293" s="59"/>
      <c r="O293" s="59"/>
      <c r="P293" s="59"/>
      <c r="Q293" s="59"/>
      <c r="R293" s="59"/>
      <c r="S293" s="59"/>
      <c r="T293" s="59"/>
      <c r="U293" s="59"/>
      <c r="V293" s="59"/>
    </row>
    <row r="294" spans="1:22">
      <c r="A294" s="59"/>
      <c r="B294" s="59"/>
      <c r="C294" s="59"/>
      <c r="D294" s="59"/>
      <c r="E294" s="59"/>
      <c r="F294" s="59"/>
      <c r="G294" s="59"/>
      <c r="H294" s="59"/>
      <c r="I294" s="59"/>
      <c r="J294" s="59"/>
      <c r="K294" s="59"/>
      <c r="L294" s="59"/>
      <c r="M294" s="59"/>
      <c r="N294" s="59"/>
      <c r="O294" s="59"/>
      <c r="P294" s="59"/>
      <c r="Q294" s="59"/>
      <c r="R294" s="59"/>
      <c r="S294" s="59"/>
      <c r="T294" s="59"/>
      <c r="U294" s="59"/>
      <c r="V294" s="59"/>
    </row>
    <row r="295" spans="1:22">
      <c r="A295" s="59"/>
      <c r="B295" s="59"/>
      <c r="C295" s="59"/>
      <c r="D295" s="59"/>
      <c r="E295" s="59"/>
      <c r="F295" s="59"/>
      <c r="G295" s="59"/>
      <c r="H295" s="59"/>
      <c r="I295" s="59"/>
      <c r="J295" s="59"/>
      <c r="K295" s="59"/>
      <c r="L295" s="59"/>
      <c r="M295" s="59"/>
      <c r="N295" s="59"/>
      <c r="O295" s="59"/>
      <c r="P295" s="59"/>
      <c r="Q295" s="59"/>
      <c r="R295" s="59"/>
      <c r="S295" s="59"/>
      <c r="T295" s="59"/>
      <c r="U295" s="59"/>
      <c r="V295" s="59"/>
    </row>
    <row r="296" spans="1:22">
      <c r="A296" s="59"/>
      <c r="B296" s="59"/>
      <c r="C296" s="59"/>
      <c r="D296" s="59"/>
      <c r="E296" s="59"/>
      <c r="F296" s="59"/>
      <c r="G296" s="59"/>
      <c r="H296" s="59"/>
      <c r="I296" s="59"/>
      <c r="J296" s="59"/>
      <c r="K296" s="59"/>
      <c r="L296" s="59"/>
      <c r="M296" s="59"/>
      <c r="N296" s="59"/>
      <c r="O296" s="59"/>
      <c r="P296" s="59"/>
      <c r="Q296" s="59"/>
      <c r="R296" s="59"/>
      <c r="S296" s="59"/>
      <c r="T296" s="59"/>
      <c r="U296" s="59"/>
      <c r="V296" s="59"/>
    </row>
    <row r="297" spans="1:22">
      <c r="A297" s="59"/>
      <c r="B297" s="59"/>
      <c r="C297" s="59"/>
      <c r="D297" s="59"/>
      <c r="E297" s="59"/>
      <c r="F297" s="59"/>
      <c r="G297" s="59"/>
      <c r="H297" s="59"/>
      <c r="I297" s="59"/>
      <c r="J297" s="59"/>
      <c r="K297" s="59"/>
      <c r="L297" s="59"/>
      <c r="M297" s="59"/>
      <c r="N297" s="59"/>
      <c r="O297" s="59"/>
      <c r="P297" s="59"/>
      <c r="Q297" s="59"/>
      <c r="R297" s="59"/>
      <c r="S297" s="59"/>
      <c r="T297" s="59"/>
      <c r="U297" s="59"/>
      <c r="V297" s="59"/>
    </row>
    <row r="298" spans="1:22">
      <c r="A298" s="59"/>
      <c r="B298" s="59"/>
      <c r="C298" s="59"/>
      <c r="D298" s="59"/>
      <c r="E298" s="59"/>
      <c r="F298" s="59"/>
      <c r="G298" s="59"/>
      <c r="H298" s="59"/>
      <c r="I298" s="59"/>
      <c r="J298" s="59"/>
      <c r="K298" s="59"/>
      <c r="L298" s="59"/>
      <c r="M298" s="59"/>
      <c r="N298" s="59"/>
      <c r="O298" s="59"/>
      <c r="P298" s="59"/>
      <c r="Q298" s="59"/>
      <c r="R298" s="59"/>
      <c r="S298" s="59"/>
      <c r="T298" s="59"/>
      <c r="U298" s="59"/>
      <c r="V298" s="59"/>
    </row>
    <row r="299" spans="1:22">
      <c r="A299" s="59"/>
      <c r="B299" s="59"/>
      <c r="C299" s="59"/>
      <c r="D299" s="59"/>
      <c r="E299" s="59"/>
      <c r="F299" s="59"/>
      <c r="G299" s="59"/>
      <c r="H299" s="59"/>
      <c r="I299" s="59"/>
      <c r="J299" s="59"/>
      <c r="K299" s="59"/>
      <c r="L299" s="59"/>
      <c r="M299" s="59"/>
      <c r="N299" s="59"/>
      <c r="O299" s="59"/>
      <c r="P299" s="59"/>
      <c r="Q299" s="59"/>
      <c r="R299" s="59"/>
      <c r="S299" s="59"/>
      <c r="T299" s="59"/>
      <c r="U299" s="59"/>
      <c r="V299" s="59"/>
    </row>
    <row r="300" spans="1:22">
      <c r="A300" s="59"/>
      <c r="B300" s="59"/>
      <c r="C300" s="59"/>
      <c r="D300" s="59"/>
      <c r="E300" s="59"/>
      <c r="F300" s="59"/>
      <c r="G300" s="59"/>
      <c r="H300" s="59"/>
      <c r="I300" s="59"/>
      <c r="J300" s="59"/>
      <c r="K300" s="59"/>
      <c r="L300" s="59"/>
      <c r="M300" s="59"/>
      <c r="N300" s="59"/>
      <c r="O300" s="59"/>
      <c r="P300" s="59"/>
      <c r="Q300" s="59"/>
      <c r="R300" s="59"/>
      <c r="S300" s="59"/>
      <c r="T300" s="59"/>
      <c r="U300" s="59"/>
      <c r="V300" s="59"/>
    </row>
    <row r="301" spans="1:22">
      <c r="A301" s="59"/>
      <c r="B301" s="59"/>
      <c r="C301" s="59"/>
      <c r="D301" s="59"/>
      <c r="E301" s="59"/>
      <c r="F301" s="59"/>
      <c r="G301" s="59"/>
      <c r="H301" s="59"/>
      <c r="I301" s="59"/>
      <c r="J301" s="59"/>
      <c r="K301" s="59"/>
      <c r="L301" s="59"/>
      <c r="M301" s="59"/>
      <c r="N301" s="59"/>
      <c r="O301" s="59"/>
      <c r="P301" s="59"/>
      <c r="Q301" s="59"/>
      <c r="R301" s="59"/>
      <c r="S301" s="59"/>
      <c r="T301" s="59"/>
      <c r="U301" s="59"/>
      <c r="V301" s="59"/>
    </row>
    <row r="302" spans="1:22">
      <c r="A302" s="59"/>
      <c r="B302" s="59"/>
      <c r="C302" s="59"/>
      <c r="D302" s="59"/>
      <c r="E302" s="59"/>
      <c r="F302" s="59"/>
      <c r="G302" s="59"/>
      <c r="H302" s="59"/>
      <c r="I302" s="59"/>
      <c r="J302" s="59"/>
      <c r="K302" s="59"/>
      <c r="L302" s="59"/>
      <c r="M302" s="59"/>
      <c r="N302" s="59"/>
      <c r="O302" s="59"/>
      <c r="P302" s="59"/>
      <c r="Q302" s="59"/>
      <c r="R302" s="59"/>
      <c r="S302" s="59"/>
      <c r="T302" s="59"/>
      <c r="U302" s="59"/>
      <c r="V302" s="59"/>
    </row>
    <row r="303" spans="1:22">
      <c r="A303" s="59"/>
      <c r="B303" s="59"/>
      <c r="C303" s="59"/>
      <c r="D303" s="59"/>
      <c r="E303" s="59"/>
      <c r="F303" s="59"/>
      <c r="G303" s="59"/>
      <c r="H303" s="59"/>
      <c r="I303" s="59"/>
      <c r="J303" s="59"/>
      <c r="K303" s="59"/>
      <c r="L303" s="59"/>
      <c r="M303" s="59"/>
      <c r="N303" s="59"/>
      <c r="O303" s="59"/>
      <c r="P303" s="59"/>
      <c r="Q303" s="59"/>
      <c r="R303" s="59"/>
      <c r="S303" s="59"/>
      <c r="T303" s="59"/>
      <c r="U303" s="59"/>
      <c r="V303" s="59"/>
    </row>
    <row r="304" spans="1:22">
      <c r="A304" s="59"/>
      <c r="B304" s="59"/>
      <c r="C304" s="59"/>
      <c r="D304" s="59"/>
      <c r="E304" s="59"/>
      <c r="F304" s="59"/>
      <c r="G304" s="59"/>
      <c r="H304" s="59"/>
      <c r="I304" s="59"/>
      <c r="J304" s="59"/>
      <c r="K304" s="59"/>
      <c r="L304" s="59"/>
      <c r="M304" s="59"/>
      <c r="N304" s="59"/>
      <c r="O304" s="59"/>
      <c r="P304" s="59"/>
      <c r="Q304" s="59"/>
      <c r="R304" s="59"/>
      <c r="S304" s="59"/>
      <c r="T304" s="59"/>
      <c r="U304" s="59"/>
      <c r="V304" s="59"/>
    </row>
    <row r="305" spans="1:22">
      <c r="A305" s="59"/>
      <c r="B305" s="59"/>
      <c r="C305" s="59"/>
      <c r="D305" s="59"/>
      <c r="E305" s="59"/>
      <c r="F305" s="59"/>
      <c r="G305" s="59"/>
      <c r="H305" s="59"/>
      <c r="I305" s="59"/>
      <c r="J305" s="59"/>
      <c r="K305" s="59"/>
      <c r="L305" s="59"/>
      <c r="M305" s="59"/>
      <c r="N305" s="59"/>
      <c r="O305" s="59"/>
      <c r="P305" s="59"/>
      <c r="Q305" s="59"/>
      <c r="R305" s="59"/>
      <c r="S305" s="59"/>
      <c r="T305" s="59"/>
      <c r="U305" s="59"/>
      <c r="V305" s="59"/>
    </row>
    <row r="306" spans="1:22">
      <c r="A306" s="59"/>
      <c r="B306" s="59"/>
      <c r="C306" s="59"/>
      <c r="D306" s="59"/>
      <c r="E306" s="59"/>
      <c r="F306" s="59"/>
      <c r="G306" s="59"/>
      <c r="H306" s="59"/>
      <c r="I306" s="59"/>
      <c r="J306" s="59"/>
      <c r="K306" s="59"/>
      <c r="L306" s="59"/>
      <c r="M306" s="59"/>
      <c r="N306" s="59"/>
      <c r="O306" s="59"/>
      <c r="P306" s="59"/>
      <c r="Q306" s="59"/>
      <c r="R306" s="59"/>
      <c r="S306" s="59"/>
      <c r="T306" s="59"/>
      <c r="U306" s="59"/>
      <c r="V306" s="59"/>
    </row>
    <row r="307" spans="1:22">
      <c r="A307" s="59"/>
      <c r="B307" s="59"/>
      <c r="C307" s="59"/>
      <c r="D307" s="59"/>
      <c r="E307" s="59"/>
      <c r="F307" s="59"/>
      <c r="G307" s="59"/>
      <c r="H307" s="59"/>
      <c r="I307" s="59"/>
      <c r="J307" s="59"/>
      <c r="K307" s="59"/>
      <c r="L307" s="59"/>
      <c r="M307" s="59"/>
      <c r="N307" s="59"/>
      <c r="O307" s="59"/>
      <c r="P307" s="59"/>
      <c r="Q307" s="59"/>
      <c r="R307" s="59"/>
      <c r="S307" s="59"/>
      <c r="T307" s="59"/>
      <c r="U307" s="59"/>
      <c r="V307" s="59"/>
    </row>
    <row r="308" spans="1:22">
      <c r="A308" s="59"/>
      <c r="B308" s="59"/>
      <c r="C308" s="59"/>
      <c r="D308" s="59"/>
      <c r="E308" s="59"/>
      <c r="F308" s="59"/>
      <c r="G308" s="59"/>
      <c r="H308" s="59"/>
      <c r="I308" s="59"/>
      <c r="J308" s="59"/>
      <c r="K308" s="59"/>
      <c r="L308" s="59"/>
      <c r="M308" s="59"/>
      <c r="N308" s="59"/>
      <c r="O308" s="59"/>
      <c r="P308" s="59"/>
      <c r="Q308" s="59"/>
      <c r="R308" s="59"/>
      <c r="S308" s="59"/>
      <c r="T308" s="59"/>
      <c r="U308" s="59"/>
      <c r="V308" s="59"/>
    </row>
    <row r="309" spans="1:22">
      <c r="A309" s="59"/>
      <c r="B309" s="59"/>
      <c r="C309" s="59"/>
      <c r="D309" s="59"/>
      <c r="E309" s="59"/>
      <c r="F309" s="59"/>
      <c r="G309" s="59"/>
      <c r="H309" s="59"/>
      <c r="I309" s="59"/>
      <c r="J309" s="59"/>
      <c r="K309" s="59"/>
      <c r="L309" s="59"/>
      <c r="M309" s="59"/>
      <c r="N309" s="59"/>
      <c r="O309" s="59"/>
      <c r="P309" s="59"/>
      <c r="Q309" s="59"/>
      <c r="R309" s="59"/>
      <c r="S309" s="59"/>
      <c r="T309" s="59"/>
      <c r="U309" s="59"/>
      <c r="V309" s="59"/>
    </row>
    <row r="310" spans="1:22">
      <c r="A310" s="59"/>
      <c r="B310" s="59"/>
      <c r="C310" s="59"/>
      <c r="D310" s="59"/>
      <c r="E310" s="59"/>
      <c r="F310" s="59"/>
      <c r="G310" s="59"/>
      <c r="H310" s="59"/>
      <c r="I310" s="59"/>
      <c r="J310" s="59"/>
      <c r="K310" s="59"/>
      <c r="L310" s="59"/>
      <c r="M310" s="59"/>
      <c r="N310" s="59"/>
      <c r="O310" s="59"/>
      <c r="P310" s="59"/>
      <c r="Q310" s="59"/>
      <c r="R310" s="59"/>
      <c r="S310" s="59"/>
      <c r="T310" s="59"/>
      <c r="U310" s="59"/>
      <c r="V310" s="59"/>
    </row>
    <row r="311" spans="1:22">
      <c r="A311" s="59"/>
      <c r="B311" s="59"/>
      <c r="C311" s="59"/>
      <c r="D311" s="59"/>
      <c r="E311" s="59"/>
      <c r="F311" s="59"/>
      <c r="G311" s="59"/>
      <c r="H311" s="59"/>
      <c r="I311" s="59"/>
      <c r="J311" s="59"/>
      <c r="K311" s="59"/>
      <c r="L311" s="59"/>
      <c r="M311" s="59"/>
      <c r="N311" s="59"/>
      <c r="O311" s="59"/>
      <c r="P311" s="59"/>
      <c r="Q311" s="59"/>
      <c r="R311" s="59"/>
      <c r="S311" s="59"/>
      <c r="T311" s="59"/>
      <c r="U311" s="59"/>
      <c r="V311" s="59"/>
    </row>
    <row r="312" spans="1:22">
      <c r="A312" s="59"/>
      <c r="B312" s="59"/>
      <c r="C312" s="59"/>
      <c r="D312" s="59"/>
      <c r="E312" s="59"/>
      <c r="F312" s="59"/>
      <c r="G312" s="59"/>
      <c r="H312" s="59"/>
      <c r="I312" s="59"/>
      <c r="J312" s="59"/>
      <c r="K312" s="59"/>
      <c r="L312" s="59"/>
      <c r="M312" s="59"/>
      <c r="N312" s="59"/>
      <c r="O312" s="59"/>
      <c r="P312" s="59"/>
      <c r="Q312" s="59"/>
      <c r="R312" s="59"/>
      <c r="S312" s="59"/>
      <c r="T312" s="59"/>
      <c r="U312" s="59"/>
      <c r="V312" s="59"/>
    </row>
    <row r="313" spans="1:22">
      <c r="A313" s="59"/>
      <c r="B313" s="59"/>
      <c r="C313" s="59"/>
      <c r="D313" s="59"/>
      <c r="E313" s="59"/>
      <c r="F313" s="59"/>
      <c r="G313" s="59"/>
      <c r="H313" s="59"/>
      <c r="I313" s="59"/>
      <c r="J313" s="59"/>
      <c r="K313" s="59"/>
      <c r="L313" s="59"/>
      <c r="M313" s="59"/>
      <c r="N313" s="59"/>
      <c r="O313" s="59"/>
      <c r="P313" s="59"/>
      <c r="Q313" s="59"/>
      <c r="R313" s="59"/>
      <c r="S313" s="59"/>
      <c r="T313" s="59"/>
      <c r="U313" s="59"/>
      <c r="V313" s="59"/>
    </row>
    <row r="314" spans="1:22">
      <c r="A314" s="59"/>
      <c r="B314" s="59"/>
      <c r="C314" s="59"/>
      <c r="D314" s="59"/>
      <c r="E314" s="59"/>
      <c r="F314" s="59"/>
      <c r="G314" s="59"/>
      <c r="H314" s="59"/>
      <c r="I314" s="59"/>
      <c r="J314" s="59"/>
      <c r="K314" s="59"/>
      <c r="L314" s="59"/>
      <c r="M314" s="59"/>
      <c r="N314" s="59"/>
      <c r="O314" s="59"/>
      <c r="P314" s="59"/>
      <c r="Q314" s="59"/>
      <c r="R314" s="59"/>
      <c r="S314" s="59"/>
      <c r="T314" s="59"/>
      <c r="U314" s="59"/>
      <c r="V314" s="59"/>
    </row>
    <row r="315" spans="1:22">
      <c r="A315" s="59"/>
      <c r="B315" s="59"/>
      <c r="C315" s="59"/>
      <c r="D315" s="59"/>
      <c r="E315" s="59"/>
      <c r="F315" s="59"/>
      <c r="G315" s="59"/>
      <c r="H315" s="59"/>
      <c r="I315" s="59"/>
      <c r="J315" s="59"/>
      <c r="K315" s="59"/>
      <c r="L315" s="59"/>
      <c r="M315" s="59"/>
      <c r="N315" s="59"/>
      <c r="O315" s="59"/>
      <c r="P315" s="59"/>
      <c r="Q315" s="59"/>
      <c r="R315" s="59"/>
      <c r="S315" s="59"/>
      <c r="T315" s="59"/>
      <c r="U315" s="59"/>
      <c r="V315" s="59"/>
    </row>
    <row r="316" spans="1:22">
      <c r="A316" s="59"/>
      <c r="B316" s="59"/>
      <c r="C316" s="59"/>
      <c r="D316" s="59"/>
      <c r="E316" s="59"/>
      <c r="F316" s="59"/>
      <c r="G316" s="59"/>
      <c r="H316" s="59"/>
      <c r="I316" s="59"/>
      <c r="J316" s="59"/>
      <c r="K316" s="59"/>
      <c r="L316" s="59"/>
      <c r="M316" s="59"/>
      <c r="N316" s="59"/>
      <c r="O316" s="59"/>
      <c r="P316" s="59"/>
      <c r="Q316" s="59"/>
      <c r="R316" s="59"/>
      <c r="S316" s="59"/>
      <c r="T316" s="59"/>
      <c r="U316" s="59"/>
      <c r="V316" s="59"/>
    </row>
    <row r="317" spans="1:22">
      <c r="A317" s="59"/>
      <c r="B317" s="59"/>
      <c r="C317" s="59"/>
      <c r="D317" s="59"/>
      <c r="E317" s="59"/>
      <c r="F317" s="59"/>
      <c r="G317" s="59"/>
      <c r="H317" s="59"/>
      <c r="I317" s="59"/>
      <c r="J317" s="59"/>
      <c r="K317" s="59"/>
      <c r="L317" s="59"/>
      <c r="M317" s="59"/>
      <c r="N317" s="59"/>
      <c r="O317" s="59"/>
      <c r="P317" s="59"/>
      <c r="Q317" s="59"/>
      <c r="R317" s="59"/>
      <c r="S317" s="59"/>
      <c r="T317" s="59"/>
      <c r="U317" s="59"/>
      <c r="V317" s="59"/>
    </row>
    <row r="318" spans="1:22">
      <c r="A318" s="59"/>
      <c r="B318" s="59"/>
      <c r="C318" s="59"/>
      <c r="D318" s="59"/>
      <c r="E318" s="59"/>
      <c r="F318" s="59"/>
      <c r="G318" s="59"/>
      <c r="H318" s="59"/>
      <c r="I318" s="59"/>
      <c r="J318" s="59"/>
      <c r="K318" s="59"/>
      <c r="L318" s="59"/>
      <c r="M318" s="59"/>
      <c r="N318" s="59"/>
      <c r="O318" s="59"/>
      <c r="P318" s="59"/>
      <c r="Q318" s="59"/>
      <c r="R318" s="59"/>
      <c r="S318" s="59"/>
      <c r="T318" s="59"/>
      <c r="U318" s="59"/>
      <c r="V318" s="59"/>
    </row>
    <row r="319" spans="1:22">
      <c r="A319" s="59"/>
      <c r="B319" s="59"/>
      <c r="C319" s="59"/>
      <c r="D319" s="59"/>
      <c r="E319" s="59"/>
      <c r="F319" s="59"/>
      <c r="G319" s="59"/>
      <c r="H319" s="59"/>
      <c r="I319" s="59"/>
      <c r="J319" s="59"/>
      <c r="K319" s="59"/>
      <c r="L319" s="59"/>
      <c r="M319" s="59"/>
      <c r="N319" s="59"/>
      <c r="O319" s="59"/>
      <c r="P319" s="59"/>
      <c r="Q319" s="59"/>
      <c r="R319" s="59"/>
      <c r="S319" s="59"/>
      <c r="T319" s="59"/>
      <c r="U319" s="59"/>
      <c r="V319" s="59"/>
    </row>
    <row r="320" spans="1:22">
      <c r="A320" s="59"/>
      <c r="B320" s="59"/>
      <c r="C320" s="59"/>
      <c r="D320" s="59"/>
      <c r="E320" s="59"/>
      <c r="F320" s="59"/>
      <c r="G320" s="59"/>
      <c r="H320" s="59"/>
      <c r="I320" s="59"/>
      <c r="J320" s="59"/>
      <c r="K320" s="59"/>
      <c r="L320" s="59"/>
      <c r="M320" s="59"/>
      <c r="N320" s="59"/>
      <c r="O320" s="59"/>
      <c r="P320" s="59"/>
      <c r="Q320" s="59"/>
      <c r="R320" s="59"/>
      <c r="S320" s="59"/>
      <c r="T320" s="59"/>
      <c r="U320" s="59"/>
      <c r="V320" s="59"/>
    </row>
    <row r="321" spans="1:22">
      <c r="A321" s="59"/>
      <c r="B321" s="59"/>
      <c r="C321" s="59"/>
      <c r="D321" s="59"/>
      <c r="E321" s="59"/>
      <c r="F321" s="59"/>
      <c r="G321" s="59"/>
      <c r="H321" s="59"/>
      <c r="I321" s="59"/>
      <c r="J321" s="59"/>
      <c r="K321" s="59"/>
      <c r="L321" s="59"/>
      <c r="M321" s="59"/>
      <c r="N321" s="59"/>
      <c r="O321" s="59"/>
      <c r="P321" s="59"/>
      <c r="Q321" s="59"/>
      <c r="R321" s="59"/>
      <c r="S321" s="59"/>
      <c r="T321" s="59"/>
      <c r="U321" s="59"/>
      <c r="V321" s="59"/>
    </row>
    <row r="322" spans="1:22">
      <c r="A322" s="59"/>
      <c r="B322" s="59"/>
      <c r="C322" s="59"/>
      <c r="D322" s="59"/>
      <c r="E322" s="59"/>
      <c r="F322" s="59"/>
      <c r="G322" s="59"/>
      <c r="H322" s="59"/>
      <c r="I322" s="59"/>
      <c r="J322" s="59"/>
      <c r="K322" s="59"/>
      <c r="L322" s="59"/>
      <c r="M322" s="59"/>
      <c r="N322" s="59"/>
      <c r="O322" s="59"/>
      <c r="P322" s="59"/>
      <c r="Q322" s="59"/>
      <c r="R322" s="59"/>
      <c r="S322" s="59"/>
      <c r="T322" s="59"/>
      <c r="U322" s="59"/>
      <c r="V322" s="59"/>
    </row>
    <row r="323" spans="1:22">
      <c r="A323" s="59"/>
      <c r="B323" s="59"/>
      <c r="C323" s="59"/>
      <c r="D323" s="59"/>
      <c r="E323" s="59"/>
      <c r="F323" s="59"/>
      <c r="G323" s="59"/>
      <c r="H323" s="59"/>
      <c r="I323" s="59"/>
      <c r="J323" s="59"/>
      <c r="K323" s="59"/>
      <c r="L323" s="59"/>
      <c r="M323" s="59"/>
      <c r="N323" s="59"/>
      <c r="O323" s="59"/>
      <c r="P323" s="59"/>
      <c r="Q323" s="59"/>
      <c r="R323" s="59"/>
      <c r="S323" s="59"/>
      <c r="T323" s="59"/>
      <c r="U323" s="59"/>
      <c r="V323" s="59"/>
    </row>
    <row r="324" spans="1:22">
      <c r="A324" s="59"/>
      <c r="B324" s="59"/>
      <c r="C324" s="59"/>
      <c r="D324" s="59"/>
      <c r="E324" s="59"/>
      <c r="F324" s="59"/>
      <c r="G324" s="59"/>
      <c r="H324" s="59"/>
      <c r="I324" s="59"/>
      <c r="J324" s="59"/>
      <c r="K324" s="59"/>
      <c r="L324" s="59"/>
      <c r="M324" s="59"/>
      <c r="N324" s="59"/>
      <c r="O324" s="59"/>
      <c r="P324" s="59"/>
      <c r="Q324" s="59"/>
      <c r="R324" s="59"/>
      <c r="S324" s="59"/>
      <c r="T324" s="59"/>
      <c r="U324" s="59"/>
      <c r="V324" s="59"/>
    </row>
    <row r="325" spans="1:22">
      <c r="A325" s="59"/>
      <c r="B325" s="59"/>
      <c r="C325" s="59"/>
      <c r="D325" s="59"/>
      <c r="E325" s="59"/>
      <c r="F325" s="59"/>
      <c r="G325" s="59"/>
      <c r="H325" s="59"/>
      <c r="I325" s="59"/>
      <c r="J325" s="59"/>
      <c r="K325" s="59"/>
      <c r="L325" s="59"/>
      <c r="M325" s="59"/>
      <c r="N325" s="59"/>
      <c r="O325" s="59"/>
      <c r="P325" s="59"/>
      <c r="Q325" s="59"/>
      <c r="R325" s="59"/>
      <c r="S325" s="59"/>
      <c r="T325" s="59"/>
      <c r="U325" s="59"/>
      <c r="V325" s="59"/>
    </row>
    <row r="326" spans="1:22">
      <c r="A326" s="59"/>
      <c r="B326" s="59"/>
      <c r="C326" s="59"/>
      <c r="D326" s="59"/>
      <c r="E326" s="59"/>
      <c r="F326" s="59"/>
      <c r="G326" s="59"/>
      <c r="H326" s="59"/>
      <c r="I326" s="59"/>
      <c r="J326" s="59"/>
      <c r="K326" s="59"/>
      <c r="L326" s="59"/>
      <c r="M326" s="59"/>
      <c r="N326" s="59"/>
      <c r="O326" s="59"/>
      <c r="P326" s="59"/>
      <c r="Q326" s="59"/>
      <c r="R326" s="59"/>
      <c r="S326" s="59"/>
      <c r="T326" s="59"/>
      <c r="U326" s="59"/>
      <c r="V326" s="59"/>
    </row>
    <row r="327" spans="1:22">
      <c r="A327" s="59"/>
      <c r="B327" s="59"/>
      <c r="C327" s="59"/>
      <c r="D327" s="59"/>
      <c r="E327" s="59"/>
      <c r="F327" s="59"/>
      <c r="G327" s="59"/>
      <c r="H327" s="59"/>
      <c r="I327" s="59"/>
      <c r="J327" s="59"/>
      <c r="K327" s="59"/>
      <c r="L327" s="59"/>
      <c r="M327" s="59"/>
      <c r="N327" s="59"/>
      <c r="O327" s="59"/>
      <c r="P327" s="59"/>
      <c r="Q327" s="59"/>
      <c r="R327" s="59"/>
      <c r="S327" s="59"/>
      <c r="T327" s="59"/>
      <c r="U327" s="59"/>
      <c r="V327" s="59"/>
    </row>
    <row r="328" spans="1:22">
      <c r="A328" s="59"/>
      <c r="B328" s="59"/>
      <c r="C328" s="59"/>
      <c r="D328" s="59"/>
      <c r="E328" s="59"/>
      <c r="F328" s="59"/>
      <c r="G328" s="59"/>
      <c r="H328" s="59"/>
      <c r="I328" s="59"/>
      <c r="J328" s="59"/>
      <c r="K328" s="59"/>
      <c r="L328" s="59"/>
      <c r="M328" s="59"/>
      <c r="N328" s="59"/>
      <c r="O328" s="59"/>
      <c r="P328" s="59"/>
      <c r="Q328" s="59"/>
      <c r="R328" s="59"/>
      <c r="S328" s="59"/>
      <c r="T328" s="59"/>
      <c r="U328" s="59"/>
      <c r="V328" s="59"/>
    </row>
    <row r="329" spans="1:22">
      <c r="A329" s="59"/>
      <c r="B329" s="59"/>
      <c r="C329" s="59"/>
      <c r="D329" s="59"/>
      <c r="E329" s="59"/>
      <c r="F329" s="59"/>
      <c r="G329" s="59"/>
      <c r="H329" s="59"/>
      <c r="I329" s="59"/>
      <c r="J329" s="59"/>
      <c r="K329" s="59"/>
      <c r="L329" s="59"/>
      <c r="M329" s="59"/>
      <c r="N329" s="59"/>
      <c r="O329" s="59"/>
      <c r="P329" s="59"/>
      <c r="Q329" s="59"/>
      <c r="R329" s="59"/>
      <c r="S329" s="59"/>
      <c r="T329" s="59"/>
      <c r="U329" s="59"/>
      <c r="V329" s="59"/>
    </row>
    <row r="330" spans="1:22">
      <c r="A330" s="59"/>
      <c r="B330" s="59"/>
      <c r="C330" s="59"/>
      <c r="D330" s="59"/>
      <c r="E330" s="59"/>
      <c r="F330" s="59"/>
      <c r="G330" s="59"/>
      <c r="H330" s="59"/>
      <c r="I330" s="59"/>
      <c r="J330" s="59"/>
      <c r="K330" s="59"/>
      <c r="L330" s="59"/>
      <c r="M330" s="59"/>
      <c r="N330" s="59"/>
      <c r="O330" s="59"/>
      <c r="P330" s="59"/>
      <c r="Q330" s="59"/>
      <c r="R330" s="59"/>
      <c r="S330" s="59"/>
      <c r="T330" s="59"/>
      <c r="U330" s="59"/>
      <c r="V330" s="59"/>
    </row>
    <row r="331" spans="1:22">
      <c r="A331" s="59"/>
      <c r="B331" s="59"/>
      <c r="C331" s="59"/>
      <c r="D331" s="59"/>
      <c r="E331" s="59"/>
      <c r="F331" s="59"/>
      <c r="G331" s="59"/>
      <c r="H331" s="59"/>
      <c r="I331" s="59"/>
      <c r="J331" s="59"/>
      <c r="K331" s="59"/>
      <c r="L331" s="59"/>
      <c r="M331" s="59"/>
      <c r="N331" s="59"/>
      <c r="O331" s="59"/>
      <c r="P331" s="59"/>
      <c r="Q331" s="59"/>
      <c r="R331" s="59"/>
      <c r="S331" s="59"/>
      <c r="T331" s="59"/>
      <c r="U331" s="59"/>
      <c r="V331" s="59"/>
    </row>
    <row r="332" spans="1:22">
      <c r="A332" s="59"/>
      <c r="B332" s="59"/>
      <c r="C332" s="59"/>
      <c r="D332" s="59"/>
      <c r="E332" s="59"/>
      <c r="F332" s="59"/>
      <c r="G332" s="59"/>
      <c r="H332" s="59"/>
      <c r="I332" s="59"/>
      <c r="J332" s="59"/>
      <c r="K332" s="59"/>
      <c r="L332" s="59"/>
      <c r="M332" s="59"/>
      <c r="N332" s="59"/>
      <c r="O332" s="59"/>
      <c r="P332" s="59"/>
      <c r="Q332" s="59"/>
      <c r="R332" s="59"/>
      <c r="S332" s="59"/>
      <c r="T332" s="59"/>
      <c r="U332" s="59"/>
      <c r="V332" s="59"/>
    </row>
    <row r="333" spans="1:22">
      <c r="A333" s="59"/>
      <c r="B333" s="59"/>
      <c r="C333" s="59"/>
      <c r="D333" s="59"/>
      <c r="E333" s="59"/>
      <c r="F333" s="59"/>
      <c r="G333" s="59"/>
      <c r="H333" s="59"/>
      <c r="I333" s="59"/>
      <c r="J333" s="59"/>
      <c r="K333" s="59"/>
      <c r="L333" s="59"/>
      <c r="M333" s="59"/>
      <c r="N333" s="59"/>
      <c r="O333" s="59"/>
      <c r="P333" s="59"/>
      <c r="Q333" s="59"/>
      <c r="R333" s="59"/>
      <c r="S333" s="59"/>
      <c r="T333" s="59"/>
      <c r="U333" s="59"/>
      <c r="V333" s="59"/>
    </row>
    <row r="334" spans="1:22">
      <c r="A334" s="59"/>
      <c r="B334" s="59"/>
      <c r="C334" s="59"/>
      <c r="D334" s="59"/>
      <c r="E334" s="59"/>
      <c r="F334" s="59"/>
      <c r="G334" s="59"/>
      <c r="H334" s="59"/>
      <c r="I334" s="59"/>
      <c r="J334" s="59"/>
      <c r="K334" s="59"/>
      <c r="L334" s="59"/>
      <c r="M334" s="59"/>
      <c r="N334" s="59"/>
      <c r="O334" s="59"/>
      <c r="P334" s="59"/>
      <c r="Q334" s="59"/>
      <c r="R334" s="59"/>
      <c r="S334" s="59"/>
      <c r="T334" s="59"/>
      <c r="U334" s="59"/>
      <c r="V334" s="59"/>
    </row>
    <row r="335" spans="1:22">
      <c r="A335" s="59"/>
      <c r="B335" s="59"/>
      <c r="C335" s="59"/>
      <c r="D335" s="59"/>
      <c r="E335" s="59"/>
      <c r="F335" s="59"/>
      <c r="G335" s="59"/>
      <c r="H335" s="59"/>
      <c r="I335" s="59"/>
      <c r="J335" s="59"/>
      <c r="K335" s="59"/>
      <c r="L335" s="59"/>
      <c r="M335" s="59"/>
      <c r="N335" s="59"/>
      <c r="O335" s="59"/>
      <c r="P335" s="59"/>
      <c r="Q335" s="59"/>
      <c r="R335" s="59"/>
      <c r="S335" s="59"/>
      <c r="T335" s="59"/>
      <c r="U335" s="59"/>
      <c r="V335" s="59"/>
    </row>
    <row r="336" spans="1:22">
      <c r="A336" s="59"/>
      <c r="B336" s="59"/>
      <c r="C336" s="59"/>
      <c r="D336" s="59"/>
      <c r="E336" s="59"/>
      <c r="F336" s="59"/>
      <c r="G336" s="59"/>
      <c r="H336" s="59"/>
      <c r="I336" s="59"/>
      <c r="J336" s="59"/>
      <c r="K336" s="59"/>
      <c r="L336" s="59"/>
      <c r="M336" s="59"/>
      <c r="N336" s="59"/>
      <c r="O336" s="59"/>
      <c r="P336" s="59"/>
      <c r="Q336" s="59"/>
      <c r="R336" s="59"/>
      <c r="S336" s="59"/>
      <c r="T336" s="59"/>
      <c r="U336" s="59"/>
      <c r="V336" s="59"/>
    </row>
    <row r="337" spans="1:22">
      <c r="A337" s="59"/>
      <c r="B337" s="59"/>
      <c r="C337" s="59"/>
      <c r="D337" s="59"/>
      <c r="E337" s="59"/>
      <c r="F337" s="59"/>
      <c r="G337" s="59"/>
      <c r="H337" s="59"/>
      <c r="I337" s="59"/>
      <c r="J337" s="59"/>
      <c r="K337" s="59"/>
      <c r="L337" s="59"/>
      <c r="M337" s="59"/>
      <c r="N337" s="59"/>
      <c r="O337" s="59"/>
      <c r="P337" s="59"/>
      <c r="Q337" s="59"/>
      <c r="R337" s="59"/>
      <c r="S337" s="59"/>
      <c r="T337" s="59"/>
      <c r="U337" s="59"/>
      <c r="V337" s="59"/>
    </row>
    <row r="338" spans="1:22">
      <c r="A338" s="59"/>
      <c r="B338" s="59"/>
      <c r="C338" s="59"/>
      <c r="D338" s="59"/>
      <c r="E338" s="59"/>
      <c r="F338" s="59"/>
      <c r="G338" s="59"/>
      <c r="H338" s="59"/>
      <c r="I338" s="59"/>
      <c r="J338" s="59"/>
      <c r="K338" s="59"/>
      <c r="L338" s="59"/>
      <c r="M338" s="59"/>
      <c r="N338" s="59"/>
      <c r="O338" s="59"/>
      <c r="P338" s="59"/>
      <c r="Q338" s="59"/>
      <c r="R338" s="59"/>
      <c r="S338" s="59"/>
      <c r="T338" s="59"/>
      <c r="U338" s="59"/>
      <c r="V338" s="59"/>
    </row>
    <row r="339" spans="1:22">
      <c r="A339" s="59"/>
      <c r="B339" s="59"/>
      <c r="C339" s="59"/>
      <c r="D339" s="59"/>
      <c r="E339" s="59"/>
      <c r="F339" s="59"/>
      <c r="G339" s="59"/>
      <c r="H339" s="59"/>
      <c r="I339" s="59"/>
      <c r="J339" s="59"/>
      <c r="K339" s="59"/>
      <c r="L339" s="59"/>
      <c r="M339" s="59"/>
      <c r="N339" s="59"/>
      <c r="O339" s="59"/>
      <c r="P339" s="59"/>
      <c r="Q339" s="59"/>
      <c r="R339" s="59"/>
      <c r="S339" s="59"/>
      <c r="T339" s="59"/>
      <c r="U339" s="59"/>
      <c r="V339" s="59"/>
    </row>
    <row r="340" spans="1:22">
      <c r="A340" s="59"/>
      <c r="B340" s="59"/>
      <c r="C340" s="59"/>
      <c r="D340" s="59"/>
      <c r="E340" s="59"/>
      <c r="F340" s="59"/>
      <c r="G340" s="59"/>
      <c r="H340" s="59"/>
      <c r="I340" s="59"/>
      <c r="J340" s="59"/>
      <c r="K340" s="59"/>
      <c r="L340" s="59"/>
      <c r="M340" s="59"/>
      <c r="N340" s="59"/>
      <c r="O340" s="59"/>
      <c r="P340" s="59"/>
      <c r="Q340" s="59"/>
      <c r="R340" s="59"/>
      <c r="S340" s="59"/>
      <c r="T340" s="59"/>
      <c r="U340" s="59"/>
      <c r="V340" s="59"/>
    </row>
    <row r="341" spans="1:22">
      <c r="A341" s="59"/>
      <c r="B341" s="59"/>
      <c r="C341" s="59"/>
      <c r="D341" s="59"/>
      <c r="E341" s="59"/>
      <c r="F341" s="59"/>
      <c r="G341" s="59"/>
      <c r="H341" s="59"/>
      <c r="I341" s="59"/>
      <c r="J341" s="59"/>
      <c r="K341" s="59"/>
      <c r="L341" s="59"/>
      <c r="M341" s="59"/>
      <c r="N341" s="59"/>
      <c r="O341" s="59"/>
      <c r="P341" s="59"/>
      <c r="Q341" s="59"/>
      <c r="R341" s="59"/>
      <c r="S341" s="59"/>
      <c r="T341" s="59"/>
      <c r="U341" s="59"/>
      <c r="V341" s="59"/>
    </row>
    <row r="342" spans="1:22">
      <c r="A342" s="59"/>
      <c r="B342" s="59"/>
      <c r="C342" s="59"/>
      <c r="D342" s="59"/>
      <c r="E342" s="59"/>
      <c r="F342" s="59"/>
      <c r="G342" s="59"/>
      <c r="H342" s="59"/>
      <c r="I342" s="59"/>
      <c r="J342" s="59"/>
      <c r="K342" s="59"/>
      <c r="L342" s="59"/>
      <c r="M342" s="59"/>
      <c r="N342" s="59"/>
      <c r="O342" s="59"/>
      <c r="P342" s="59"/>
      <c r="Q342" s="59"/>
      <c r="R342" s="59"/>
      <c r="S342" s="59"/>
      <c r="T342" s="59"/>
      <c r="U342" s="59"/>
      <c r="V342" s="59"/>
    </row>
    <row r="343" spans="1:22">
      <c r="A343" s="59"/>
      <c r="B343" s="59"/>
      <c r="C343" s="59"/>
      <c r="D343" s="59"/>
      <c r="E343" s="59"/>
      <c r="F343" s="59"/>
      <c r="G343" s="59"/>
      <c r="H343" s="59"/>
      <c r="I343" s="59"/>
      <c r="J343" s="59"/>
      <c r="K343" s="59"/>
      <c r="L343" s="59"/>
      <c r="M343" s="59"/>
      <c r="N343" s="59"/>
      <c r="O343" s="59"/>
      <c r="P343" s="59"/>
      <c r="Q343" s="59"/>
      <c r="R343" s="59"/>
      <c r="S343" s="59"/>
      <c r="T343" s="59"/>
      <c r="U343" s="59"/>
      <c r="V343" s="59"/>
    </row>
    <row r="344" spans="1:22">
      <c r="A344" s="59"/>
      <c r="B344" s="59"/>
      <c r="C344" s="59"/>
      <c r="D344" s="59"/>
      <c r="E344" s="59"/>
      <c r="F344" s="59"/>
      <c r="G344" s="59"/>
      <c r="H344" s="59"/>
      <c r="I344" s="59"/>
      <c r="J344" s="59"/>
      <c r="K344" s="59"/>
      <c r="L344" s="59"/>
      <c r="M344" s="59"/>
      <c r="N344" s="59"/>
      <c r="O344" s="59"/>
      <c r="P344" s="59"/>
      <c r="Q344" s="59"/>
      <c r="R344" s="59"/>
      <c r="S344" s="59"/>
      <c r="T344" s="59"/>
      <c r="U344" s="59"/>
      <c r="V344" s="59"/>
    </row>
    <row r="345" spans="1:22">
      <c r="A345" s="59"/>
      <c r="B345" s="59"/>
      <c r="C345" s="59"/>
      <c r="D345" s="59"/>
      <c r="E345" s="59"/>
      <c r="F345" s="59"/>
      <c r="G345" s="59"/>
      <c r="H345" s="59"/>
      <c r="I345" s="59"/>
      <c r="J345" s="59"/>
      <c r="K345" s="59"/>
      <c r="L345" s="59"/>
      <c r="M345" s="59"/>
      <c r="N345" s="59"/>
      <c r="O345" s="59"/>
      <c r="P345" s="59"/>
      <c r="Q345" s="59"/>
      <c r="R345" s="59"/>
      <c r="S345" s="59"/>
      <c r="T345" s="59"/>
      <c r="U345" s="59"/>
      <c r="V345" s="59"/>
    </row>
    <row r="346" spans="1:22">
      <c r="A346" s="59"/>
      <c r="B346" s="59"/>
      <c r="C346" s="59"/>
      <c r="D346" s="59"/>
      <c r="E346" s="59"/>
      <c r="F346" s="59"/>
      <c r="G346" s="59"/>
      <c r="H346" s="59"/>
      <c r="I346" s="59"/>
      <c r="J346" s="59"/>
      <c r="K346" s="59"/>
      <c r="L346" s="59"/>
      <c r="M346" s="59"/>
      <c r="N346" s="59"/>
      <c r="O346" s="59"/>
      <c r="P346" s="59"/>
      <c r="Q346" s="59"/>
      <c r="R346" s="59"/>
      <c r="S346" s="59"/>
      <c r="T346" s="59"/>
      <c r="U346" s="59"/>
      <c r="V346" s="59"/>
    </row>
    <row r="347" spans="1:22">
      <c r="A347" s="59"/>
      <c r="B347" s="59"/>
      <c r="C347" s="59"/>
      <c r="D347" s="59"/>
      <c r="E347" s="59"/>
      <c r="F347" s="59"/>
      <c r="G347" s="59"/>
      <c r="H347" s="59"/>
      <c r="I347" s="59"/>
      <c r="J347" s="59"/>
      <c r="K347" s="59"/>
      <c r="L347" s="59"/>
      <c r="M347" s="59"/>
      <c r="N347" s="59"/>
      <c r="O347" s="59"/>
      <c r="P347" s="59"/>
      <c r="Q347" s="59"/>
      <c r="R347" s="59"/>
      <c r="S347" s="59"/>
      <c r="T347" s="59"/>
      <c r="U347" s="59"/>
      <c r="V347" s="59"/>
    </row>
    <row r="348" spans="1:22">
      <c r="A348" s="59"/>
      <c r="B348" s="59"/>
      <c r="C348" s="59"/>
      <c r="D348" s="59"/>
      <c r="E348" s="59"/>
      <c r="F348" s="59"/>
      <c r="G348" s="59"/>
      <c r="H348" s="59"/>
      <c r="I348" s="59"/>
      <c r="J348" s="59"/>
      <c r="K348" s="59"/>
      <c r="L348" s="59"/>
      <c r="M348" s="59"/>
      <c r="N348" s="59"/>
      <c r="O348" s="59"/>
      <c r="P348" s="59"/>
      <c r="Q348" s="59"/>
      <c r="R348" s="59"/>
      <c r="S348" s="59"/>
      <c r="T348" s="59"/>
      <c r="U348" s="59"/>
      <c r="V348" s="59"/>
    </row>
    <row r="349" spans="1:22">
      <c r="A349" s="59"/>
      <c r="B349" s="59"/>
      <c r="C349" s="59"/>
      <c r="D349" s="59"/>
      <c r="E349" s="59"/>
      <c r="F349" s="59"/>
      <c r="G349" s="59"/>
      <c r="H349" s="59"/>
      <c r="I349" s="59"/>
      <c r="J349" s="59"/>
      <c r="K349" s="59"/>
      <c r="L349" s="59"/>
      <c r="M349" s="59"/>
      <c r="N349" s="59"/>
      <c r="O349" s="59"/>
      <c r="P349" s="59"/>
      <c r="Q349" s="59"/>
      <c r="R349" s="59"/>
      <c r="S349" s="59"/>
      <c r="T349" s="59"/>
      <c r="U349" s="59"/>
      <c r="V349" s="59"/>
    </row>
    <row r="350" spans="1:22">
      <c r="A350" s="59"/>
      <c r="B350" s="59"/>
      <c r="C350" s="59"/>
      <c r="D350" s="59"/>
      <c r="E350" s="59"/>
      <c r="F350" s="59"/>
      <c r="G350" s="59"/>
      <c r="H350" s="59"/>
      <c r="I350" s="59"/>
      <c r="J350" s="59"/>
      <c r="K350" s="59"/>
      <c r="L350" s="59"/>
      <c r="M350" s="59"/>
      <c r="N350" s="59"/>
      <c r="O350" s="59"/>
      <c r="P350" s="59"/>
      <c r="Q350" s="59"/>
      <c r="R350" s="59"/>
      <c r="S350" s="59"/>
      <c r="T350" s="59"/>
      <c r="U350" s="59"/>
      <c r="V350" s="59"/>
    </row>
    <row r="351" spans="1:22">
      <c r="A351" s="59"/>
      <c r="B351" s="59"/>
      <c r="C351" s="59"/>
      <c r="D351" s="59"/>
      <c r="E351" s="59"/>
      <c r="F351" s="59"/>
      <c r="G351" s="59"/>
      <c r="H351" s="59"/>
      <c r="I351" s="59"/>
      <c r="J351" s="59"/>
      <c r="K351" s="59"/>
      <c r="L351" s="59"/>
      <c r="M351" s="59"/>
      <c r="N351" s="59"/>
      <c r="O351" s="59"/>
      <c r="P351" s="59"/>
      <c r="Q351" s="59"/>
      <c r="R351" s="59"/>
      <c r="S351" s="59"/>
      <c r="T351" s="59"/>
      <c r="U351" s="59"/>
      <c r="V351" s="59"/>
    </row>
    <row r="352" spans="1:22">
      <c r="A352" s="59"/>
      <c r="B352" s="59"/>
      <c r="C352" s="59"/>
      <c r="D352" s="59"/>
      <c r="E352" s="59"/>
      <c r="F352" s="59"/>
      <c r="G352" s="59"/>
      <c r="H352" s="59"/>
      <c r="I352" s="59"/>
      <c r="J352" s="59"/>
      <c r="K352" s="59"/>
      <c r="L352" s="59"/>
      <c r="M352" s="59"/>
      <c r="N352" s="59"/>
      <c r="O352" s="59"/>
      <c r="P352" s="59"/>
      <c r="Q352" s="59"/>
      <c r="R352" s="59"/>
      <c r="S352" s="59"/>
      <c r="T352" s="59"/>
      <c r="U352" s="59"/>
      <c r="V352" s="59"/>
    </row>
    <row r="353" spans="1:22">
      <c r="A353" s="59"/>
      <c r="B353" s="59"/>
      <c r="C353" s="59"/>
      <c r="D353" s="59"/>
      <c r="E353" s="59"/>
      <c r="F353" s="59"/>
      <c r="G353" s="59"/>
      <c r="H353" s="59"/>
      <c r="I353" s="59"/>
      <c r="J353" s="59"/>
      <c r="K353" s="59"/>
      <c r="L353" s="59"/>
      <c r="M353" s="59"/>
      <c r="N353" s="59"/>
      <c r="O353" s="59"/>
      <c r="P353" s="59"/>
      <c r="Q353" s="59"/>
      <c r="R353" s="59"/>
      <c r="S353" s="59"/>
      <c r="T353" s="59"/>
      <c r="U353" s="59"/>
      <c r="V353" s="59"/>
    </row>
    <row r="354" spans="1:22">
      <c r="A354" s="59"/>
      <c r="B354" s="59"/>
      <c r="C354" s="59"/>
      <c r="D354" s="59"/>
      <c r="E354" s="59"/>
      <c r="F354" s="59"/>
      <c r="G354" s="59"/>
      <c r="H354" s="59"/>
      <c r="I354" s="59"/>
      <c r="J354" s="59"/>
      <c r="K354" s="59"/>
      <c r="L354" s="59"/>
      <c r="M354" s="59"/>
      <c r="N354" s="59"/>
      <c r="O354" s="59"/>
      <c r="P354" s="59"/>
      <c r="Q354" s="59"/>
      <c r="R354" s="59"/>
      <c r="S354" s="59"/>
      <c r="T354" s="59"/>
      <c r="U354" s="59"/>
      <c r="V354" s="59"/>
    </row>
    <row r="355" spans="1:22">
      <c r="A355" s="59"/>
      <c r="B355" s="59"/>
      <c r="C355" s="59"/>
      <c r="D355" s="59"/>
      <c r="E355" s="59"/>
      <c r="F355" s="59"/>
      <c r="G355" s="59"/>
      <c r="H355" s="59"/>
      <c r="I355" s="59"/>
      <c r="J355" s="59"/>
      <c r="K355" s="59"/>
      <c r="L355" s="59"/>
      <c r="M355" s="59"/>
      <c r="N355" s="59"/>
      <c r="O355" s="59"/>
      <c r="P355" s="59"/>
      <c r="Q355" s="59"/>
      <c r="R355" s="59"/>
      <c r="S355" s="59"/>
      <c r="T355" s="59"/>
      <c r="U355" s="59"/>
      <c r="V355" s="59"/>
    </row>
    <row r="356" spans="1:22">
      <c r="A356" s="59"/>
      <c r="B356" s="59"/>
      <c r="C356" s="59"/>
      <c r="D356" s="59"/>
      <c r="E356" s="59"/>
      <c r="F356" s="59"/>
      <c r="G356" s="59"/>
      <c r="H356" s="59"/>
      <c r="I356" s="59"/>
      <c r="J356" s="59"/>
      <c r="K356" s="59"/>
      <c r="L356" s="59"/>
      <c r="M356" s="59"/>
      <c r="N356" s="59"/>
      <c r="O356" s="59"/>
      <c r="P356" s="59"/>
      <c r="Q356" s="59"/>
      <c r="R356" s="59"/>
      <c r="S356" s="59"/>
      <c r="T356" s="59"/>
      <c r="U356" s="59"/>
      <c r="V356" s="59"/>
    </row>
    <row r="357" spans="1:22">
      <c r="A357" s="59"/>
      <c r="B357" s="59"/>
      <c r="C357" s="59"/>
      <c r="D357" s="59"/>
      <c r="E357" s="59"/>
      <c r="F357" s="59"/>
      <c r="G357" s="59"/>
      <c r="H357" s="59"/>
      <c r="I357" s="59"/>
      <c r="J357" s="59"/>
      <c r="K357" s="59"/>
      <c r="L357" s="59"/>
      <c r="M357" s="59"/>
      <c r="N357" s="59"/>
      <c r="O357" s="59"/>
      <c r="P357" s="59"/>
      <c r="Q357" s="59"/>
      <c r="R357" s="59"/>
      <c r="S357" s="59"/>
      <c r="T357" s="59"/>
      <c r="U357" s="59"/>
      <c r="V357" s="59"/>
    </row>
    <row r="358" spans="1:22">
      <c r="A358" s="59"/>
      <c r="B358" s="59"/>
      <c r="C358" s="59"/>
      <c r="D358" s="59"/>
      <c r="E358" s="59"/>
      <c r="F358" s="59"/>
      <c r="G358" s="59"/>
      <c r="H358" s="59"/>
      <c r="I358" s="59"/>
      <c r="J358" s="59"/>
      <c r="K358" s="59"/>
      <c r="L358" s="59"/>
      <c r="M358" s="59"/>
      <c r="N358" s="59"/>
      <c r="O358" s="59"/>
      <c r="P358" s="59"/>
      <c r="Q358" s="59"/>
      <c r="R358" s="59"/>
      <c r="S358" s="59"/>
      <c r="T358" s="59"/>
      <c r="U358" s="59"/>
      <c r="V358" s="59"/>
    </row>
    <row r="359" spans="1:22">
      <c r="A359" s="59"/>
      <c r="B359" s="59"/>
      <c r="C359" s="59"/>
      <c r="D359" s="59"/>
      <c r="E359" s="59"/>
      <c r="F359" s="59"/>
      <c r="G359" s="59"/>
      <c r="H359" s="59"/>
      <c r="I359" s="59"/>
      <c r="J359" s="59"/>
      <c r="K359" s="59"/>
      <c r="L359" s="59"/>
      <c r="M359" s="59"/>
      <c r="N359" s="59"/>
      <c r="O359" s="59"/>
      <c r="P359" s="59"/>
      <c r="Q359" s="59"/>
      <c r="R359" s="59"/>
      <c r="S359" s="59"/>
      <c r="T359" s="59"/>
      <c r="U359" s="59"/>
      <c r="V359" s="59"/>
    </row>
    <row r="360" spans="1:22">
      <c r="A360" s="59"/>
      <c r="B360" s="59"/>
      <c r="C360" s="59"/>
      <c r="D360" s="59"/>
      <c r="E360" s="59"/>
      <c r="F360" s="59"/>
      <c r="G360" s="59"/>
      <c r="H360" s="59"/>
      <c r="I360" s="59"/>
      <c r="J360" s="59"/>
      <c r="K360" s="59"/>
      <c r="L360" s="59"/>
      <c r="M360" s="59"/>
      <c r="N360" s="59"/>
      <c r="O360" s="59"/>
      <c r="P360" s="59"/>
      <c r="Q360" s="59"/>
      <c r="R360" s="59"/>
      <c r="S360" s="59"/>
      <c r="T360" s="59"/>
      <c r="U360" s="59"/>
      <c r="V360" s="59"/>
    </row>
    <row r="361" spans="1:22">
      <c r="A361" s="59"/>
      <c r="B361" s="59"/>
      <c r="C361" s="59"/>
      <c r="D361" s="59"/>
      <c r="E361" s="59"/>
      <c r="F361" s="59"/>
      <c r="G361" s="59"/>
      <c r="H361" s="59"/>
      <c r="I361" s="59"/>
      <c r="J361" s="59"/>
      <c r="K361" s="59"/>
      <c r="L361" s="59"/>
      <c r="M361" s="59"/>
      <c r="N361" s="59"/>
      <c r="O361" s="59"/>
      <c r="P361" s="59"/>
      <c r="Q361" s="59"/>
      <c r="R361" s="59"/>
      <c r="S361" s="59"/>
      <c r="T361" s="59"/>
      <c r="U361" s="59"/>
      <c r="V361" s="59"/>
    </row>
    <row r="362" spans="1:22">
      <c r="A362" s="59"/>
      <c r="B362" s="59"/>
      <c r="C362" s="59"/>
      <c r="D362" s="59"/>
      <c r="E362" s="59"/>
      <c r="F362" s="59"/>
      <c r="G362" s="59"/>
      <c r="H362" s="59"/>
      <c r="I362" s="59"/>
      <c r="J362" s="59"/>
      <c r="K362" s="59"/>
      <c r="L362" s="59"/>
      <c r="M362" s="59"/>
      <c r="N362" s="59"/>
      <c r="O362" s="59"/>
      <c r="P362" s="59"/>
      <c r="Q362" s="59"/>
      <c r="R362" s="59"/>
      <c r="S362" s="59"/>
      <c r="T362" s="59"/>
      <c r="U362" s="59"/>
      <c r="V362" s="59"/>
    </row>
    <row r="363" spans="1:22">
      <c r="A363" s="59"/>
      <c r="B363" s="59"/>
      <c r="C363" s="59"/>
      <c r="D363" s="59"/>
      <c r="E363" s="59"/>
      <c r="F363" s="59"/>
      <c r="G363" s="59"/>
      <c r="H363" s="59"/>
      <c r="I363" s="59"/>
      <c r="J363" s="59"/>
      <c r="K363" s="59"/>
      <c r="L363" s="59"/>
      <c r="M363" s="59"/>
      <c r="N363" s="59"/>
      <c r="O363" s="59"/>
      <c r="P363" s="59"/>
      <c r="Q363" s="59"/>
      <c r="R363" s="59"/>
      <c r="S363" s="59"/>
      <c r="T363" s="59"/>
      <c r="U363" s="59"/>
      <c r="V363" s="59"/>
    </row>
    <row r="364" spans="1:22">
      <c r="A364" s="59"/>
      <c r="B364" s="59"/>
      <c r="C364" s="59"/>
      <c r="D364" s="59"/>
      <c r="E364" s="59"/>
      <c r="F364" s="59"/>
      <c r="G364" s="59"/>
      <c r="H364" s="59"/>
      <c r="I364" s="59"/>
      <c r="J364" s="59"/>
      <c r="K364" s="59"/>
      <c r="L364" s="59"/>
      <c r="M364" s="59"/>
      <c r="N364" s="59"/>
      <c r="O364" s="59"/>
      <c r="P364" s="59"/>
      <c r="Q364" s="59"/>
      <c r="R364" s="59"/>
      <c r="S364" s="59"/>
      <c r="T364" s="59"/>
      <c r="U364" s="59"/>
      <c r="V364" s="59"/>
    </row>
    <row r="365" spans="1:22">
      <c r="A365" s="59"/>
      <c r="B365" s="59"/>
      <c r="C365" s="59"/>
      <c r="D365" s="59"/>
      <c r="E365" s="59"/>
      <c r="F365" s="59"/>
      <c r="G365" s="59"/>
      <c r="H365" s="59"/>
      <c r="I365" s="59"/>
      <c r="J365" s="59"/>
      <c r="K365" s="59"/>
      <c r="L365" s="59"/>
      <c r="M365" s="59"/>
      <c r="N365" s="59"/>
      <c r="O365" s="59"/>
      <c r="P365" s="59"/>
      <c r="Q365" s="59"/>
      <c r="R365" s="59"/>
      <c r="S365" s="59"/>
      <c r="T365" s="59"/>
      <c r="U365" s="59"/>
      <c r="V365" s="59"/>
    </row>
    <row r="366" spans="1:22">
      <c r="A366" s="59"/>
      <c r="B366" s="59"/>
      <c r="C366" s="59"/>
      <c r="D366" s="59"/>
      <c r="E366" s="59"/>
      <c r="F366" s="59"/>
      <c r="G366" s="59"/>
      <c r="H366" s="59"/>
      <c r="I366" s="59"/>
      <c r="J366" s="59"/>
      <c r="K366" s="59"/>
      <c r="L366" s="59"/>
      <c r="M366" s="59"/>
      <c r="N366" s="59"/>
      <c r="O366" s="59"/>
      <c r="P366" s="59"/>
      <c r="Q366" s="59"/>
      <c r="R366" s="59"/>
      <c r="S366" s="59"/>
      <c r="T366" s="59"/>
      <c r="U366" s="59"/>
      <c r="V366" s="59"/>
    </row>
    <row r="367" spans="1:22">
      <c r="A367" s="59"/>
      <c r="B367" s="59"/>
      <c r="C367" s="59"/>
      <c r="D367" s="59"/>
      <c r="E367" s="59"/>
      <c r="F367" s="59"/>
      <c r="G367" s="59"/>
      <c r="H367" s="59"/>
      <c r="I367" s="59"/>
      <c r="J367" s="59"/>
      <c r="K367" s="59"/>
      <c r="L367" s="59"/>
      <c r="M367" s="59"/>
      <c r="N367" s="59"/>
      <c r="O367" s="59"/>
      <c r="P367" s="59"/>
      <c r="Q367" s="59"/>
      <c r="R367" s="59"/>
      <c r="S367" s="59"/>
      <c r="T367" s="59"/>
      <c r="U367" s="59"/>
      <c r="V367" s="59"/>
    </row>
    <row r="368" spans="1:22">
      <c r="A368" s="59"/>
      <c r="B368" s="59"/>
      <c r="C368" s="59"/>
      <c r="D368" s="59"/>
      <c r="E368" s="59"/>
      <c r="F368" s="59"/>
      <c r="G368" s="59"/>
      <c r="H368" s="59"/>
      <c r="I368" s="59"/>
      <c r="J368" s="59"/>
      <c r="K368" s="59"/>
      <c r="L368" s="59"/>
      <c r="M368" s="59"/>
      <c r="N368" s="59"/>
      <c r="O368" s="59"/>
      <c r="P368" s="59"/>
      <c r="Q368" s="59"/>
      <c r="R368" s="59"/>
      <c r="S368" s="59"/>
      <c r="T368" s="59"/>
      <c r="U368" s="59"/>
      <c r="V368" s="59"/>
    </row>
    <row r="369" spans="1:22">
      <c r="A369" s="59"/>
      <c r="B369" s="59"/>
      <c r="C369" s="59"/>
      <c r="D369" s="59"/>
      <c r="E369" s="59"/>
      <c r="F369" s="59"/>
      <c r="G369" s="59"/>
      <c r="H369" s="59"/>
      <c r="I369" s="59"/>
      <c r="J369" s="59"/>
      <c r="K369" s="59"/>
      <c r="L369" s="59"/>
      <c r="M369" s="59"/>
      <c r="N369" s="59"/>
      <c r="O369" s="59"/>
      <c r="P369" s="59"/>
      <c r="Q369" s="59"/>
      <c r="R369" s="59"/>
      <c r="S369" s="59"/>
      <c r="T369" s="59"/>
      <c r="U369" s="59"/>
      <c r="V369" s="59"/>
    </row>
    <row r="370" spans="1:22">
      <c r="A370" s="59"/>
      <c r="B370" s="59"/>
      <c r="C370" s="59"/>
      <c r="D370" s="59"/>
      <c r="E370" s="59"/>
      <c r="F370" s="59"/>
      <c r="G370" s="59"/>
      <c r="H370" s="59"/>
      <c r="I370" s="59"/>
      <c r="J370" s="59"/>
      <c r="K370" s="59"/>
      <c r="L370" s="59"/>
      <c r="M370" s="59"/>
      <c r="N370" s="59"/>
      <c r="O370" s="59"/>
      <c r="P370" s="59"/>
      <c r="Q370" s="59"/>
      <c r="R370" s="59"/>
      <c r="S370" s="59"/>
      <c r="T370" s="59"/>
      <c r="U370" s="59"/>
      <c r="V370" s="59"/>
    </row>
    <row r="371" spans="1:22">
      <c r="A371" s="59"/>
      <c r="B371" s="59"/>
      <c r="C371" s="59"/>
      <c r="D371" s="59"/>
      <c r="E371" s="59"/>
      <c r="F371" s="59"/>
      <c r="G371" s="59"/>
      <c r="H371" s="59"/>
      <c r="I371" s="59"/>
      <c r="J371" s="59"/>
      <c r="K371" s="59"/>
      <c r="L371" s="59"/>
      <c r="M371" s="59"/>
      <c r="N371" s="59"/>
      <c r="O371" s="59"/>
      <c r="P371" s="59"/>
      <c r="Q371" s="59"/>
      <c r="R371" s="59"/>
      <c r="S371" s="59"/>
      <c r="T371" s="59"/>
      <c r="U371" s="59"/>
      <c r="V371" s="59"/>
    </row>
    <row r="372" spans="1:22">
      <c r="A372" s="59"/>
      <c r="B372" s="59"/>
      <c r="C372" s="59"/>
      <c r="D372" s="59"/>
      <c r="E372" s="59"/>
      <c r="F372" s="59"/>
      <c r="G372" s="59"/>
      <c r="H372" s="59"/>
      <c r="I372" s="59"/>
      <c r="J372" s="59"/>
      <c r="K372" s="59"/>
      <c r="L372" s="59"/>
      <c r="M372" s="59"/>
      <c r="N372" s="59"/>
      <c r="O372" s="59"/>
      <c r="P372" s="59"/>
      <c r="Q372" s="59"/>
      <c r="R372" s="59"/>
      <c r="S372" s="59"/>
      <c r="T372" s="59"/>
      <c r="U372" s="59"/>
      <c r="V372" s="59"/>
    </row>
    <row r="373" spans="1:22">
      <c r="A373" s="59"/>
      <c r="B373" s="59"/>
      <c r="C373" s="59"/>
      <c r="D373" s="59"/>
      <c r="E373" s="59"/>
      <c r="F373" s="59"/>
      <c r="G373" s="59"/>
      <c r="H373" s="59"/>
      <c r="I373" s="59"/>
      <c r="J373" s="59"/>
      <c r="K373" s="59"/>
      <c r="L373" s="59"/>
      <c r="M373" s="59"/>
      <c r="N373" s="59"/>
      <c r="O373" s="59"/>
      <c r="P373" s="59"/>
      <c r="Q373" s="59"/>
      <c r="R373" s="59"/>
      <c r="S373" s="59"/>
      <c r="T373" s="59"/>
      <c r="U373" s="59"/>
      <c r="V373" s="59"/>
    </row>
    <row r="374" spans="1:22">
      <c r="A374" s="59"/>
      <c r="B374" s="59"/>
      <c r="C374" s="59"/>
      <c r="D374" s="59"/>
      <c r="E374" s="59"/>
      <c r="F374" s="59"/>
      <c r="G374" s="59"/>
      <c r="H374" s="59"/>
      <c r="I374" s="59"/>
      <c r="J374" s="59"/>
      <c r="K374" s="59"/>
      <c r="L374" s="59"/>
      <c r="M374" s="59"/>
      <c r="N374" s="59"/>
      <c r="O374" s="59"/>
      <c r="P374" s="59"/>
      <c r="Q374" s="59"/>
      <c r="R374" s="59"/>
      <c r="S374" s="59"/>
      <c r="T374" s="59"/>
      <c r="U374" s="59"/>
      <c r="V374" s="59"/>
    </row>
    <row r="375" spans="1:22">
      <c r="A375" s="59"/>
      <c r="B375" s="59"/>
      <c r="C375" s="59"/>
      <c r="D375" s="59"/>
      <c r="E375" s="59"/>
      <c r="F375" s="59"/>
      <c r="G375" s="59"/>
      <c r="H375" s="59"/>
      <c r="I375" s="59"/>
      <c r="J375" s="59"/>
      <c r="K375" s="59"/>
      <c r="L375" s="59"/>
      <c r="M375" s="59"/>
      <c r="N375" s="59"/>
      <c r="O375" s="59"/>
      <c r="P375" s="59"/>
      <c r="Q375" s="59"/>
      <c r="R375" s="59"/>
      <c r="S375" s="59"/>
      <c r="T375" s="59"/>
      <c r="U375" s="59"/>
      <c r="V375" s="59"/>
    </row>
    <row r="376" spans="1:22">
      <c r="A376" s="59"/>
      <c r="B376" s="59"/>
      <c r="C376" s="59"/>
      <c r="D376" s="59"/>
      <c r="E376" s="59"/>
      <c r="F376" s="59"/>
      <c r="G376" s="59"/>
      <c r="H376" s="59"/>
      <c r="I376" s="59"/>
      <c r="J376" s="59"/>
      <c r="K376" s="59"/>
      <c r="L376" s="59"/>
      <c r="M376" s="59"/>
      <c r="N376" s="59"/>
      <c r="O376" s="59"/>
      <c r="P376" s="59"/>
      <c r="Q376" s="59"/>
      <c r="R376" s="59"/>
      <c r="S376" s="59"/>
      <c r="T376" s="59"/>
      <c r="U376" s="59"/>
      <c r="V376" s="59"/>
    </row>
    <row r="377" spans="1:22">
      <c r="A377" s="59"/>
      <c r="B377" s="59"/>
      <c r="C377" s="59"/>
      <c r="D377" s="59"/>
      <c r="E377" s="59"/>
      <c r="F377" s="59"/>
      <c r="G377" s="59"/>
      <c r="H377" s="59"/>
      <c r="I377" s="59"/>
      <c r="J377" s="59"/>
      <c r="K377" s="59"/>
      <c r="L377" s="59"/>
      <c r="M377" s="59"/>
      <c r="N377" s="59"/>
      <c r="O377" s="59"/>
      <c r="P377" s="59"/>
      <c r="Q377" s="59"/>
      <c r="R377" s="59"/>
      <c r="S377" s="59"/>
      <c r="T377" s="59"/>
      <c r="U377" s="59"/>
      <c r="V377" s="59"/>
    </row>
    <row r="378" spans="1:22">
      <c r="A378" s="59"/>
      <c r="B378" s="59"/>
      <c r="C378" s="59"/>
      <c r="D378" s="59"/>
      <c r="E378" s="59"/>
      <c r="F378" s="59"/>
      <c r="G378" s="59"/>
      <c r="H378" s="59"/>
      <c r="I378" s="59"/>
      <c r="J378" s="59"/>
      <c r="K378" s="59"/>
      <c r="L378" s="59"/>
      <c r="M378" s="59"/>
      <c r="N378" s="59"/>
      <c r="O378" s="59"/>
      <c r="P378" s="59"/>
      <c r="Q378" s="59"/>
      <c r="R378" s="59"/>
      <c r="S378" s="59"/>
      <c r="T378" s="59"/>
      <c r="U378" s="59"/>
      <c r="V378" s="59"/>
    </row>
    <row r="379" spans="1:22">
      <c r="A379" s="59"/>
      <c r="B379" s="59"/>
      <c r="C379" s="59"/>
      <c r="D379" s="59"/>
      <c r="E379" s="59"/>
      <c r="F379" s="59"/>
      <c r="G379" s="59"/>
      <c r="H379" s="59"/>
      <c r="I379" s="59"/>
      <c r="J379" s="59"/>
      <c r="K379" s="59"/>
      <c r="L379" s="59"/>
      <c r="M379" s="59"/>
      <c r="N379" s="59"/>
      <c r="O379" s="59"/>
      <c r="P379" s="59"/>
      <c r="Q379" s="59"/>
      <c r="R379" s="59"/>
      <c r="S379" s="59"/>
      <c r="T379" s="59"/>
      <c r="U379" s="59"/>
      <c r="V379" s="59"/>
    </row>
    <row r="380" spans="1:22">
      <c r="A380" s="59"/>
      <c r="B380" s="59"/>
      <c r="C380" s="59"/>
      <c r="D380" s="59"/>
      <c r="E380" s="59"/>
      <c r="F380" s="59"/>
      <c r="G380" s="59"/>
      <c r="H380" s="59"/>
      <c r="I380" s="59"/>
      <c r="J380" s="59"/>
      <c r="K380" s="59"/>
      <c r="L380" s="59"/>
      <c r="M380" s="59"/>
      <c r="N380" s="59"/>
      <c r="O380" s="59"/>
      <c r="P380" s="59"/>
      <c r="Q380" s="59"/>
      <c r="R380" s="59"/>
      <c r="S380" s="59"/>
      <c r="T380" s="59"/>
      <c r="U380" s="59"/>
      <c r="V380" s="59"/>
    </row>
    <row r="381" spans="1:22">
      <c r="A381" s="59"/>
      <c r="B381" s="59"/>
      <c r="C381" s="59"/>
      <c r="D381" s="59"/>
      <c r="E381" s="59"/>
      <c r="F381" s="59"/>
      <c r="G381" s="59"/>
      <c r="H381" s="59"/>
      <c r="I381" s="59"/>
      <c r="J381" s="59"/>
      <c r="K381" s="59"/>
      <c r="L381" s="59"/>
      <c r="M381" s="59"/>
      <c r="N381" s="59"/>
      <c r="O381" s="59"/>
      <c r="P381" s="59"/>
      <c r="Q381" s="59"/>
      <c r="R381" s="59"/>
      <c r="S381" s="59"/>
      <c r="T381" s="59"/>
      <c r="U381" s="59"/>
      <c r="V381" s="59"/>
    </row>
    <row r="382" spans="1:22">
      <c r="A382" s="59"/>
      <c r="B382" s="59"/>
      <c r="C382" s="59"/>
      <c r="D382" s="59"/>
      <c r="E382" s="59"/>
      <c r="F382" s="59"/>
      <c r="G382" s="59"/>
      <c r="H382" s="59"/>
      <c r="I382" s="59"/>
      <c r="J382" s="59"/>
      <c r="K382" s="59"/>
      <c r="L382" s="59"/>
      <c r="M382" s="59"/>
      <c r="N382" s="59"/>
      <c r="O382" s="59"/>
      <c r="P382" s="59"/>
      <c r="Q382" s="59"/>
      <c r="R382" s="59"/>
      <c r="S382" s="59"/>
      <c r="T382" s="59"/>
      <c r="U382" s="59"/>
      <c r="V382" s="59"/>
    </row>
    <row r="383" spans="1:22">
      <c r="A383" s="59"/>
      <c r="B383" s="59"/>
      <c r="C383" s="59"/>
      <c r="D383" s="59"/>
      <c r="E383" s="59"/>
      <c r="F383" s="59"/>
      <c r="G383" s="59"/>
      <c r="H383" s="59"/>
      <c r="I383" s="59"/>
      <c r="J383" s="59"/>
      <c r="K383" s="59"/>
      <c r="L383" s="59"/>
      <c r="M383" s="59"/>
      <c r="N383" s="59"/>
      <c r="O383" s="59"/>
      <c r="P383" s="59"/>
      <c r="Q383" s="59"/>
      <c r="R383" s="59"/>
      <c r="S383" s="59"/>
      <c r="T383" s="59"/>
      <c r="U383" s="59"/>
      <c r="V383" s="59"/>
    </row>
    <row r="384" spans="1:22">
      <c r="A384" s="59"/>
      <c r="B384" s="59"/>
      <c r="C384" s="59"/>
      <c r="D384" s="59"/>
      <c r="E384" s="59"/>
      <c r="F384" s="59"/>
      <c r="G384" s="59"/>
      <c r="H384" s="59"/>
      <c r="I384" s="59"/>
      <c r="J384" s="59"/>
      <c r="K384" s="59"/>
      <c r="L384" s="59"/>
      <c r="M384" s="59"/>
      <c r="N384" s="59"/>
      <c r="O384" s="59"/>
      <c r="P384" s="59"/>
      <c r="Q384" s="59"/>
      <c r="R384" s="59"/>
      <c r="S384" s="59"/>
      <c r="T384" s="59"/>
      <c r="U384" s="59"/>
      <c r="V384" s="59"/>
    </row>
    <row r="385" spans="1:22">
      <c r="A385" s="59"/>
      <c r="B385" s="59"/>
      <c r="C385" s="59"/>
      <c r="D385" s="59"/>
      <c r="E385" s="59"/>
      <c r="F385" s="59"/>
      <c r="G385" s="59"/>
      <c r="H385" s="59"/>
      <c r="I385" s="59"/>
      <c r="J385" s="59"/>
      <c r="K385" s="59"/>
      <c r="L385" s="59"/>
      <c r="M385" s="59"/>
      <c r="N385" s="59"/>
      <c r="O385" s="59"/>
      <c r="P385" s="59"/>
      <c r="Q385" s="59"/>
      <c r="R385" s="59"/>
      <c r="S385" s="59"/>
      <c r="T385" s="59"/>
      <c r="U385" s="59"/>
      <c r="V385" s="59"/>
    </row>
    <row r="386" spans="1:22">
      <c r="A386" s="59"/>
      <c r="B386" s="59"/>
      <c r="C386" s="59"/>
      <c r="D386" s="59"/>
      <c r="E386" s="59"/>
      <c r="F386" s="59"/>
      <c r="G386" s="59"/>
      <c r="H386" s="59"/>
      <c r="I386" s="59"/>
      <c r="J386" s="59"/>
      <c r="K386" s="59"/>
      <c r="L386" s="59"/>
      <c r="M386" s="59"/>
      <c r="N386" s="59"/>
      <c r="O386" s="59"/>
      <c r="P386" s="59"/>
      <c r="Q386" s="59"/>
      <c r="R386" s="59"/>
      <c r="S386" s="59"/>
      <c r="T386" s="59"/>
      <c r="U386" s="59"/>
      <c r="V386" s="59"/>
    </row>
    <row r="387" spans="1:22">
      <c r="A387" s="59"/>
      <c r="B387" s="59"/>
      <c r="C387" s="59"/>
      <c r="D387" s="59"/>
      <c r="E387" s="59"/>
      <c r="F387" s="59"/>
      <c r="G387" s="59"/>
      <c r="H387" s="59"/>
      <c r="I387" s="59"/>
      <c r="J387" s="59"/>
      <c r="K387" s="59"/>
      <c r="L387" s="59"/>
      <c r="M387" s="59"/>
      <c r="N387" s="59"/>
      <c r="O387" s="59"/>
      <c r="P387" s="59"/>
      <c r="Q387" s="59"/>
      <c r="R387" s="59"/>
      <c r="S387" s="59"/>
      <c r="T387" s="59"/>
      <c r="U387" s="59"/>
      <c r="V387" s="59"/>
    </row>
    <row r="388" spans="1:22">
      <c r="A388" s="59"/>
      <c r="B388" s="59"/>
      <c r="C388" s="59"/>
      <c r="D388" s="59"/>
      <c r="E388" s="59"/>
      <c r="F388" s="59"/>
      <c r="G388" s="59"/>
      <c r="H388" s="59"/>
      <c r="I388" s="59"/>
      <c r="J388" s="59"/>
      <c r="K388" s="59"/>
      <c r="L388" s="59"/>
      <c r="M388" s="59"/>
      <c r="N388" s="59"/>
      <c r="O388" s="59"/>
      <c r="P388" s="59"/>
      <c r="Q388" s="59"/>
      <c r="R388" s="59"/>
      <c r="S388" s="59"/>
      <c r="T388" s="59"/>
      <c r="U388" s="59"/>
      <c r="V388" s="59"/>
    </row>
    <row r="389" spans="1:22">
      <c r="A389" s="59"/>
      <c r="B389" s="59"/>
      <c r="C389" s="59"/>
      <c r="D389" s="59"/>
      <c r="E389" s="59"/>
      <c r="F389" s="59"/>
      <c r="G389" s="59"/>
      <c r="H389" s="59"/>
      <c r="I389" s="59"/>
      <c r="J389" s="59"/>
      <c r="K389" s="59"/>
      <c r="L389" s="59"/>
      <c r="M389" s="59"/>
      <c r="N389" s="59"/>
      <c r="O389" s="59"/>
      <c r="P389" s="59"/>
      <c r="Q389" s="59"/>
      <c r="R389" s="59"/>
      <c r="S389" s="59"/>
      <c r="T389" s="59"/>
      <c r="U389" s="59"/>
      <c r="V389" s="59"/>
    </row>
    <row r="390" spans="1:22">
      <c r="A390" s="59"/>
      <c r="B390" s="59"/>
      <c r="C390" s="59"/>
      <c r="D390" s="59"/>
      <c r="E390" s="59"/>
      <c r="F390" s="59"/>
      <c r="G390" s="59"/>
      <c r="H390" s="59"/>
      <c r="I390" s="59"/>
      <c r="J390" s="59"/>
      <c r="K390" s="59"/>
      <c r="L390" s="59"/>
      <c r="M390" s="59"/>
      <c r="N390" s="59"/>
      <c r="O390" s="59"/>
      <c r="P390" s="59"/>
      <c r="Q390" s="59"/>
      <c r="R390" s="59"/>
      <c r="S390" s="59"/>
      <c r="T390" s="59"/>
      <c r="U390" s="59"/>
      <c r="V390" s="59"/>
    </row>
    <row r="391" spans="1:22">
      <c r="A391" s="59"/>
      <c r="B391" s="59"/>
      <c r="C391" s="59"/>
      <c r="D391" s="59"/>
      <c r="E391" s="59"/>
      <c r="F391" s="59"/>
      <c r="G391" s="59"/>
      <c r="H391" s="59"/>
      <c r="I391" s="59"/>
      <c r="J391" s="59"/>
      <c r="K391" s="59"/>
      <c r="L391" s="59"/>
      <c r="M391" s="59"/>
      <c r="N391" s="59"/>
      <c r="O391" s="59"/>
      <c r="P391" s="59"/>
      <c r="Q391" s="59"/>
      <c r="R391" s="59"/>
      <c r="S391" s="59"/>
      <c r="T391" s="59"/>
      <c r="U391" s="59"/>
      <c r="V391" s="59"/>
    </row>
    <row r="392" spans="1:22">
      <c r="A392" s="59"/>
      <c r="B392" s="59"/>
      <c r="C392" s="59"/>
      <c r="D392" s="59"/>
      <c r="E392" s="59"/>
      <c r="F392" s="59"/>
      <c r="G392" s="59"/>
      <c r="H392" s="59"/>
      <c r="I392" s="59"/>
      <c r="J392" s="59"/>
      <c r="K392" s="59"/>
      <c r="L392" s="59"/>
      <c r="M392" s="59"/>
      <c r="N392" s="59"/>
      <c r="O392" s="59"/>
      <c r="P392" s="59"/>
      <c r="Q392" s="59"/>
      <c r="R392" s="59"/>
      <c r="S392" s="59"/>
      <c r="T392" s="59"/>
      <c r="U392" s="59"/>
      <c r="V392" s="59"/>
    </row>
    <row r="393" spans="1:22">
      <c r="A393" s="59"/>
      <c r="B393" s="59"/>
      <c r="C393" s="59"/>
      <c r="D393" s="59"/>
      <c r="E393" s="59"/>
      <c r="F393" s="59"/>
      <c r="G393" s="59"/>
      <c r="H393" s="59"/>
      <c r="I393" s="59"/>
      <c r="J393" s="59"/>
      <c r="K393" s="59"/>
      <c r="L393" s="59"/>
      <c r="M393" s="59"/>
      <c r="N393" s="59"/>
      <c r="O393" s="59"/>
      <c r="P393" s="59"/>
      <c r="Q393" s="59"/>
      <c r="R393" s="59"/>
      <c r="S393" s="59"/>
      <c r="T393" s="59"/>
      <c r="U393" s="59"/>
      <c r="V393" s="59"/>
    </row>
    <row r="394" spans="1:22">
      <c r="A394" s="59"/>
      <c r="B394" s="59"/>
      <c r="C394" s="59"/>
      <c r="D394" s="59"/>
      <c r="E394" s="59"/>
      <c r="F394" s="59"/>
      <c r="G394" s="59"/>
      <c r="H394" s="59"/>
      <c r="I394" s="59"/>
      <c r="J394" s="59"/>
      <c r="K394" s="59"/>
      <c r="L394" s="59"/>
      <c r="M394" s="59"/>
      <c r="N394" s="59"/>
      <c r="O394" s="59"/>
      <c r="P394" s="59"/>
      <c r="Q394" s="59"/>
      <c r="R394" s="59"/>
      <c r="S394" s="59"/>
      <c r="T394" s="59"/>
      <c r="U394" s="59"/>
      <c r="V394" s="59"/>
    </row>
    <row r="395" spans="1:22">
      <c r="A395" s="59"/>
      <c r="B395" s="59"/>
      <c r="C395" s="59"/>
      <c r="D395" s="59"/>
      <c r="E395" s="59"/>
      <c r="F395" s="59"/>
      <c r="G395" s="59"/>
      <c r="H395" s="59"/>
      <c r="I395" s="59"/>
      <c r="J395" s="59"/>
      <c r="K395" s="59"/>
      <c r="L395" s="59"/>
      <c r="M395" s="59"/>
      <c r="N395" s="59"/>
      <c r="O395" s="59"/>
      <c r="P395" s="59"/>
      <c r="Q395" s="59"/>
      <c r="R395" s="59"/>
      <c r="S395" s="59"/>
      <c r="T395" s="59"/>
      <c r="U395" s="59"/>
      <c r="V395" s="59"/>
    </row>
    <row r="396" spans="1:22">
      <c r="A396" s="59"/>
      <c r="B396" s="59"/>
      <c r="C396" s="59"/>
      <c r="D396" s="59"/>
      <c r="E396" s="59"/>
      <c r="F396" s="59"/>
      <c r="G396" s="59"/>
      <c r="H396" s="59"/>
      <c r="I396" s="59"/>
      <c r="J396" s="59"/>
      <c r="K396" s="59"/>
      <c r="L396" s="59"/>
      <c r="M396" s="59"/>
      <c r="N396" s="59"/>
      <c r="O396" s="59"/>
      <c r="P396" s="59"/>
      <c r="Q396" s="59"/>
      <c r="R396" s="59"/>
      <c r="S396" s="59"/>
      <c r="T396" s="59"/>
      <c r="U396" s="59"/>
      <c r="V396" s="59"/>
    </row>
    <row r="397" spans="1:22">
      <c r="A397" s="59"/>
      <c r="B397" s="59"/>
      <c r="C397" s="59"/>
      <c r="D397" s="59"/>
      <c r="E397" s="59"/>
      <c r="F397" s="59"/>
      <c r="G397" s="59"/>
      <c r="H397" s="59"/>
      <c r="I397" s="59"/>
      <c r="J397" s="59"/>
      <c r="K397" s="59"/>
      <c r="L397" s="59"/>
      <c r="M397" s="59"/>
      <c r="N397" s="59"/>
      <c r="O397" s="59"/>
      <c r="P397" s="59"/>
      <c r="Q397" s="59"/>
      <c r="R397" s="59"/>
      <c r="S397" s="59"/>
      <c r="T397" s="59"/>
      <c r="U397" s="59"/>
      <c r="V397" s="59"/>
    </row>
    <row r="398" spans="1:22">
      <c r="A398" s="59"/>
      <c r="B398" s="59"/>
      <c r="C398" s="59"/>
      <c r="D398" s="59"/>
      <c r="E398" s="59"/>
      <c r="F398" s="59"/>
      <c r="G398" s="59"/>
      <c r="H398" s="59"/>
      <c r="I398" s="59"/>
      <c r="J398" s="59"/>
      <c r="K398" s="59"/>
      <c r="L398" s="59"/>
      <c r="M398" s="59"/>
      <c r="N398" s="59"/>
      <c r="O398" s="59"/>
      <c r="P398" s="59"/>
      <c r="Q398" s="59"/>
      <c r="R398" s="59"/>
      <c r="S398" s="59"/>
      <c r="T398" s="59"/>
      <c r="U398" s="59"/>
      <c r="V398" s="59"/>
    </row>
    <row r="399" spans="1:22">
      <c r="A399" s="59"/>
      <c r="B399" s="59"/>
      <c r="C399" s="59"/>
      <c r="D399" s="59"/>
      <c r="E399" s="59"/>
      <c r="F399" s="59"/>
      <c r="G399" s="59"/>
      <c r="H399" s="59"/>
      <c r="I399" s="59"/>
      <c r="J399" s="59"/>
      <c r="K399" s="59"/>
      <c r="L399" s="59"/>
      <c r="M399" s="59"/>
      <c r="N399" s="59"/>
      <c r="O399" s="59"/>
      <c r="P399" s="59"/>
      <c r="Q399" s="59"/>
      <c r="R399" s="59"/>
      <c r="S399" s="59"/>
      <c r="T399" s="59"/>
      <c r="U399" s="59"/>
      <c r="V399" s="59"/>
    </row>
    <row r="400" spans="1:22">
      <c r="A400" s="59"/>
      <c r="B400" s="59"/>
      <c r="C400" s="59"/>
      <c r="D400" s="59"/>
      <c r="E400" s="59"/>
      <c r="F400" s="59"/>
      <c r="G400" s="59"/>
      <c r="H400" s="59"/>
      <c r="I400" s="59"/>
      <c r="J400" s="59"/>
      <c r="K400" s="59"/>
      <c r="L400" s="59"/>
      <c r="M400" s="59"/>
      <c r="N400" s="59"/>
      <c r="O400" s="59"/>
      <c r="P400" s="59"/>
      <c r="Q400" s="59"/>
      <c r="R400" s="59"/>
      <c r="S400" s="59"/>
      <c r="T400" s="59"/>
      <c r="U400" s="59"/>
      <c r="V400" s="59"/>
    </row>
    <row r="401" spans="1:22">
      <c r="A401" s="59"/>
      <c r="B401" s="59"/>
      <c r="C401" s="59"/>
      <c r="D401" s="59"/>
      <c r="E401" s="59"/>
      <c r="F401" s="59"/>
      <c r="G401" s="59"/>
      <c r="H401" s="59"/>
      <c r="I401" s="59"/>
      <c r="J401" s="59"/>
      <c r="K401" s="59"/>
      <c r="L401" s="59"/>
      <c r="M401" s="59"/>
      <c r="N401" s="59"/>
      <c r="O401" s="59"/>
      <c r="P401" s="59"/>
      <c r="Q401" s="59"/>
      <c r="R401" s="59"/>
      <c r="S401" s="59"/>
      <c r="T401" s="59"/>
      <c r="U401" s="59"/>
      <c r="V401" s="59"/>
    </row>
    <row r="402" spans="1:22">
      <c r="A402" s="59"/>
      <c r="B402" s="59"/>
      <c r="C402" s="59"/>
      <c r="D402" s="59"/>
      <c r="E402" s="59"/>
      <c r="F402" s="59"/>
      <c r="G402" s="59"/>
      <c r="H402" s="59"/>
      <c r="I402" s="59"/>
      <c r="J402" s="59"/>
      <c r="K402" s="59"/>
      <c r="L402" s="59"/>
      <c r="M402" s="59"/>
      <c r="N402" s="59"/>
      <c r="O402" s="59"/>
      <c r="P402" s="59"/>
      <c r="Q402" s="59"/>
      <c r="R402" s="59"/>
      <c r="S402" s="59"/>
      <c r="T402" s="59"/>
      <c r="U402" s="59"/>
      <c r="V402" s="59"/>
    </row>
    <row r="403" spans="1:22">
      <c r="A403" s="59"/>
      <c r="B403" s="59"/>
      <c r="C403" s="59"/>
      <c r="D403" s="59"/>
      <c r="E403" s="59"/>
      <c r="F403" s="59"/>
      <c r="G403" s="59"/>
      <c r="H403" s="59"/>
      <c r="I403" s="59"/>
      <c r="J403" s="59"/>
      <c r="K403" s="59"/>
      <c r="L403" s="59"/>
      <c r="M403" s="59"/>
      <c r="N403" s="59"/>
      <c r="O403" s="59"/>
      <c r="P403" s="59"/>
      <c r="Q403" s="59"/>
      <c r="R403" s="59"/>
      <c r="S403" s="59"/>
      <c r="T403" s="59"/>
      <c r="U403" s="59"/>
      <c r="V403" s="59"/>
    </row>
    <row r="404" spans="1:22">
      <c r="A404" s="59"/>
      <c r="B404" s="59"/>
      <c r="C404" s="59"/>
      <c r="D404" s="59"/>
      <c r="E404" s="59"/>
      <c r="F404" s="59"/>
      <c r="G404" s="59"/>
      <c r="H404" s="59"/>
      <c r="I404" s="59"/>
      <c r="J404" s="59"/>
      <c r="K404" s="59"/>
      <c r="L404" s="59"/>
      <c r="M404" s="59"/>
      <c r="N404" s="59"/>
      <c r="O404" s="59"/>
      <c r="P404" s="59"/>
      <c r="Q404" s="59"/>
      <c r="R404" s="59"/>
      <c r="S404" s="59"/>
      <c r="T404" s="59"/>
      <c r="U404" s="59"/>
      <c r="V404" s="59"/>
    </row>
    <row r="405" spans="1:22">
      <c r="A405" s="59"/>
      <c r="B405" s="59"/>
      <c r="C405" s="59"/>
      <c r="D405" s="59"/>
      <c r="E405" s="59"/>
      <c r="F405" s="59"/>
      <c r="G405" s="59"/>
      <c r="H405" s="59"/>
      <c r="I405" s="59"/>
      <c r="J405" s="59"/>
      <c r="K405" s="59"/>
      <c r="L405" s="59"/>
      <c r="M405" s="59"/>
      <c r="N405" s="59"/>
      <c r="O405" s="59"/>
      <c r="P405" s="59"/>
      <c r="Q405" s="59"/>
      <c r="R405" s="59"/>
      <c r="S405" s="59"/>
      <c r="T405" s="59"/>
      <c r="U405" s="59"/>
      <c r="V405" s="59"/>
    </row>
    <row r="406" spans="1:22">
      <c r="A406" s="59"/>
      <c r="B406" s="59"/>
      <c r="C406" s="59"/>
      <c r="D406" s="59"/>
      <c r="E406" s="59"/>
      <c r="F406" s="59"/>
      <c r="G406" s="59"/>
      <c r="H406" s="59"/>
      <c r="I406" s="59"/>
      <c r="J406" s="59"/>
      <c r="K406" s="59"/>
      <c r="L406" s="59"/>
      <c r="M406" s="59"/>
      <c r="N406" s="59"/>
      <c r="O406" s="59"/>
      <c r="P406" s="59"/>
      <c r="Q406" s="59"/>
      <c r="R406" s="59"/>
      <c r="S406" s="59"/>
      <c r="T406" s="59"/>
      <c r="U406" s="59"/>
      <c r="V406" s="59"/>
    </row>
    <row r="407" spans="1:22">
      <c r="A407" s="59"/>
      <c r="B407" s="59"/>
      <c r="C407" s="59"/>
      <c r="D407" s="59"/>
      <c r="E407" s="59"/>
      <c r="F407" s="59"/>
      <c r="G407" s="59"/>
      <c r="H407" s="59"/>
      <c r="I407" s="59"/>
      <c r="J407" s="59"/>
      <c r="K407" s="59"/>
      <c r="L407" s="59"/>
      <c r="M407" s="59"/>
      <c r="N407" s="59"/>
      <c r="O407" s="59"/>
      <c r="P407" s="59"/>
      <c r="Q407" s="59"/>
      <c r="R407" s="59"/>
      <c r="S407" s="59"/>
      <c r="T407" s="59"/>
      <c r="U407" s="59"/>
      <c r="V407" s="59"/>
    </row>
    <row r="408" spans="1:22">
      <c r="A408" s="59"/>
      <c r="B408" s="59"/>
      <c r="C408" s="59"/>
      <c r="D408" s="59"/>
      <c r="E408" s="59"/>
      <c r="F408" s="59"/>
      <c r="G408" s="59"/>
      <c r="H408" s="59"/>
      <c r="I408" s="59"/>
      <c r="J408" s="59"/>
      <c r="K408" s="59"/>
      <c r="L408" s="59"/>
      <c r="M408" s="59"/>
      <c r="N408" s="59"/>
      <c r="O408" s="59"/>
      <c r="P408" s="59"/>
      <c r="Q408" s="59"/>
      <c r="R408" s="59"/>
      <c r="S408" s="59"/>
      <c r="T408" s="59"/>
      <c r="U408" s="59"/>
      <c r="V408" s="59"/>
    </row>
    <row r="409" spans="1:22">
      <c r="A409" s="59"/>
      <c r="B409" s="59"/>
      <c r="C409" s="59"/>
      <c r="D409" s="59"/>
      <c r="E409" s="59"/>
      <c r="F409" s="59"/>
      <c r="G409" s="59"/>
      <c r="H409" s="59"/>
      <c r="I409" s="59"/>
      <c r="J409" s="59"/>
      <c r="K409" s="59"/>
      <c r="L409" s="59"/>
      <c r="M409" s="59"/>
      <c r="N409" s="59"/>
      <c r="O409" s="59"/>
      <c r="P409" s="59"/>
      <c r="Q409" s="59"/>
      <c r="R409" s="59"/>
      <c r="S409" s="59"/>
      <c r="T409" s="59"/>
      <c r="U409" s="59"/>
      <c r="V409" s="59"/>
    </row>
    <row r="410" spans="1:22">
      <c r="A410" s="59"/>
      <c r="B410" s="59"/>
      <c r="C410" s="59"/>
      <c r="D410" s="59"/>
      <c r="E410" s="59"/>
      <c r="F410" s="59"/>
      <c r="G410" s="59"/>
      <c r="H410" s="59"/>
      <c r="I410" s="59"/>
      <c r="J410" s="59"/>
      <c r="K410" s="59"/>
      <c r="L410" s="59"/>
      <c r="M410" s="59"/>
      <c r="N410" s="59"/>
      <c r="O410" s="59"/>
      <c r="P410" s="59"/>
      <c r="Q410" s="59"/>
      <c r="R410" s="59"/>
      <c r="S410" s="59"/>
      <c r="T410" s="59"/>
      <c r="U410" s="59"/>
      <c r="V410" s="59"/>
    </row>
    <row r="411" spans="1:22">
      <c r="A411" s="59"/>
      <c r="B411" s="59"/>
      <c r="C411" s="59"/>
      <c r="D411" s="59"/>
      <c r="E411" s="59"/>
      <c r="F411" s="59"/>
      <c r="G411" s="59"/>
      <c r="H411" s="59"/>
      <c r="I411" s="59"/>
      <c r="J411" s="59"/>
      <c r="K411" s="59"/>
      <c r="L411" s="59"/>
      <c r="M411" s="59"/>
      <c r="N411" s="59"/>
      <c r="O411" s="59"/>
      <c r="P411" s="59"/>
      <c r="Q411" s="59"/>
      <c r="R411" s="59"/>
      <c r="S411" s="59"/>
      <c r="T411" s="59"/>
      <c r="U411" s="59"/>
      <c r="V411" s="59"/>
    </row>
    <row r="412" spans="1:22">
      <c r="A412" s="59"/>
      <c r="B412" s="59"/>
      <c r="C412" s="59"/>
      <c r="D412" s="59"/>
      <c r="E412" s="59"/>
      <c r="F412" s="59"/>
      <c r="G412" s="59"/>
      <c r="H412" s="59"/>
      <c r="I412" s="59"/>
      <c r="J412" s="59"/>
      <c r="K412" s="59"/>
      <c r="L412" s="59"/>
      <c r="M412" s="59"/>
      <c r="N412" s="59"/>
      <c r="O412" s="59"/>
      <c r="P412" s="59"/>
      <c r="Q412" s="59"/>
      <c r="R412" s="59"/>
      <c r="S412" s="59"/>
      <c r="T412" s="59"/>
      <c r="U412" s="59"/>
      <c r="V412" s="59"/>
    </row>
    <row r="413" spans="1:22">
      <c r="A413" s="59"/>
      <c r="B413" s="59"/>
      <c r="C413" s="59"/>
      <c r="D413" s="59"/>
      <c r="E413" s="59"/>
      <c r="F413" s="59"/>
      <c r="G413" s="59"/>
      <c r="H413" s="59"/>
      <c r="I413" s="59"/>
      <c r="J413" s="59"/>
      <c r="K413" s="59"/>
      <c r="L413" s="59"/>
      <c r="M413" s="59"/>
      <c r="N413" s="59"/>
      <c r="O413" s="59"/>
      <c r="P413" s="59"/>
      <c r="Q413" s="59"/>
      <c r="R413" s="59"/>
      <c r="S413" s="59"/>
      <c r="T413" s="59"/>
      <c r="U413" s="59"/>
      <c r="V413" s="59"/>
    </row>
    <row r="414" spans="1:22">
      <c r="A414" s="59"/>
      <c r="B414" s="59"/>
      <c r="C414" s="59"/>
      <c r="D414" s="59"/>
      <c r="E414" s="59"/>
      <c r="F414" s="59"/>
      <c r="G414" s="59"/>
      <c r="H414" s="59"/>
      <c r="I414" s="59"/>
      <c r="J414" s="59"/>
      <c r="K414" s="59"/>
      <c r="L414" s="59"/>
      <c r="M414" s="59"/>
      <c r="N414" s="59"/>
      <c r="O414" s="59"/>
      <c r="P414" s="59"/>
      <c r="Q414" s="59"/>
      <c r="R414" s="59"/>
      <c r="S414" s="59"/>
      <c r="T414" s="59"/>
      <c r="U414" s="59"/>
      <c r="V414" s="59"/>
    </row>
    <row r="415" spans="1:22">
      <c r="A415" s="59"/>
      <c r="B415" s="59"/>
      <c r="C415" s="59"/>
      <c r="D415" s="59"/>
      <c r="E415" s="59"/>
      <c r="F415" s="59"/>
      <c r="G415" s="59"/>
      <c r="H415" s="59"/>
      <c r="I415" s="59"/>
      <c r="J415" s="59"/>
      <c r="K415" s="59"/>
      <c r="L415" s="59"/>
      <c r="M415" s="59"/>
      <c r="N415" s="59"/>
      <c r="O415" s="59"/>
      <c r="P415" s="59"/>
      <c r="Q415" s="59"/>
      <c r="R415" s="59"/>
      <c r="S415" s="59"/>
      <c r="T415" s="59"/>
      <c r="U415" s="59"/>
      <c r="V415" s="59"/>
    </row>
    <row r="416" spans="1:22">
      <c r="A416" s="59"/>
      <c r="B416" s="59"/>
      <c r="C416" s="59"/>
      <c r="D416" s="59"/>
      <c r="E416" s="59"/>
      <c r="F416" s="59"/>
      <c r="G416" s="59"/>
      <c r="H416" s="59"/>
      <c r="I416" s="59"/>
      <c r="J416" s="59"/>
      <c r="K416" s="59"/>
      <c r="L416" s="59"/>
      <c r="M416" s="59"/>
      <c r="N416" s="59"/>
      <c r="O416" s="59"/>
      <c r="P416" s="59"/>
      <c r="Q416" s="59"/>
      <c r="R416" s="59"/>
      <c r="S416" s="59"/>
      <c r="T416" s="59"/>
      <c r="U416" s="59"/>
      <c r="V416" s="59"/>
    </row>
    <row r="417" spans="1:22">
      <c r="A417" s="59"/>
      <c r="B417" s="59"/>
      <c r="C417" s="59"/>
      <c r="D417" s="59"/>
      <c r="E417" s="59"/>
      <c r="F417" s="59"/>
      <c r="G417" s="59"/>
      <c r="H417" s="59"/>
      <c r="I417" s="59"/>
      <c r="J417" s="59"/>
      <c r="K417" s="59"/>
      <c r="L417" s="59"/>
      <c r="M417" s="59"/>
      <c r="N417" s="59"/>
      <c r="O417" s="59"/>
      <c r="P417" s="59"/>
      <c r="Q417" s="59"/>
      <c r="R417" s="59"/>
      <c r="S417" s="59"/>
      <c r="T417" s="59"/>
      <c r="U417" s="59"/>
      <c r="V417" s="59"/>
    </row>
    <row r="418" spans="1:22">
      <c r="A418" s="59"/>
      <c r="B418" s="59"/>
      <c r="C418" s="59"/>
      <c r="D418" s="59"/>
      <c r="E418" s="59"/>
      <c r="F418" s="59"/>
      <c r="G418" s="59"/>
      <c r="H418" s="59"/>
      <c r="I418" s="59"/>
      <c r="J418" s="59"/>
      <c r="K418" s="59"/>
      <c r="L418" s="59"/>
      <c r="M418" s="59"/>
      <c r="N418" s="59"/>
      <c r="O418" s="59"/>
      <c r="P418" s="59"/>
      <c r="Q418" s="59"/>
      <c r="R418" s="59"/>
      <c r="S418" s="59"/>
      <c r="T418" s="59"/>
      <c r="U418" s="59"/>
      <c r="V418" s="59"/>
    </row>
    <row r="419" spans="1:22">
      <c r="A419" s="59"/>
      <c r="B419" s="59"/>
      <c r="C419" s="59"/>
      <c r="D419" s="59"/>
      <c r="E419" s="59"/>
      <c r="F419" s="59"/>
      <c r="G419" s="59"/>
      <c r="H419" s="59"/>
      <c r="I419" s="59"/>
      <c r="J419" s="59"/>
      <c r="K419" s="59"/>
      <c r="L419" s="59"/>
      <c r="M419" s="59"/>
      <c r="N419" s="59"/>
      <c r="O419" s="59"/>
      <c r="P419" s="59"/>
      <c r="Q419" s="59"/>
      <c r="R419" s="59"/>
      <c r="S419" s="59"/>
      <c r="T419" s="59"/>
      <c r="U419" s="59"/>
      <c r="V419" s="59"/>
    </row>
    <row r="420" spans="1:22">
      <c r="A420" s="59"/>
      <c r="B420" s="59"/>
      <c r="C420" s="59"/>
      <c r="D420" s="59"/>
      <c r="E420" s="59"/>
      <c r="F420" s="59"/>
      <c r="G420" s="59"/>
      <c r="H420" s="59"/>
      <c r="I420" s="59"/>
      <c r="J420" s="59"/>
      <c r="K420" s="59"/>
      <c r="L420" s="59"/>
      <c r="M420" s="59"/>
      <c r="N420" s="59"/>
      <c r="O420" s="59"/>
      <c r="P420" s="59"/>
      <c r="Q420" s="59"/>
      <c r="R420" s="59"/>
      <c r="S420" s="59"/>
      <c r="T420" s="59"/>
      <c r="U420" s="59"/>
      <c r="V420" s="59"/>
    </row>
    <row r="421" spans="1:22">
      <c r="A421" s="59"/>
      <c r="B421" s="59"/>
      <c r="C421" s="59"/>
      <c r="D421" s="59"/>
      <c r="E421" s="59"/>
      <c r="F421" s="59"/>
      <c r="G421" s="59"/>
      <c r="H421" s="59"/>
      <c r="I421" s="59"/>
      <c r="J421" s="59"/>
      <c r="K421" s="59"/>
      <c r="L421" s="59"/>
      <c r="M421" s="59"/>
      <c r="N421" s="59"/>
      <c r="O421" s="59"/>
      <c r="P421" s="59"/>
      <c r="Q421" s="59"/>
      <c r="R421" s="59"/>
      <c r="S421" s="59"/>
      <c r="T421" s="59"/>
      <c r="U421" s="59"/>
      <c r="V421" s="59"/>
    </row>
    <row r="422" spans="1:22">
      <c r="A422" s="59"/>
      <c r="B422" s="59"/>
      <c r="C422" s="59"/>
      <c r="D422" s="59"/>
      <c r="E422" s="59"/>
      <c r="F422" s="59"/>
      <c r="G422" s="59"/>
      <c r="H422" s="59"/>
      <c r="I422" s="59"/>
      <c r="J422" s="59"/>
      <c r="K422" s="59"/>
      <c r="L422" s="59"/>
      <c r="M422" s="59"/>
      <c r="N422" s="59"/>
      <c r="O422" s="59"/>
      <c r="P422" s="59"/>
      <c r="Q422" s="59"/>
      <c r="R422" s="59"/>
      <c r="S422" s="59"/>
      <c r="T422" s="59"/>
      <c r="U422" s="59"/>
      <c r="V422" s="59"/>
    </row>
    <row r="423" spans="1:22">
      <c r="A423" s="59"/>
      <c r="B423" s="59"/>
      <c r="C423" s="59"/>
      <c r="D423" s="59"/>
      <c r="E423" s="59"/>
      <c r="F423" s="59"/>
      <c r="G423" s="59"/>
      <c r="H423" s="59"/>
      <c r="I423" s="59"/>
      <c r="J423" s="59"/>
      <c r="K423" s="59"/>
      <c r="L423" s="59"/>
      <c r="M423" s="59"/>
      <c r="N423" s="59"/>
      <c r="O423" s="59"/>
      <c r="P423" s="59"/>
      <c r="Q423" s="59"/>
      <c r="R423" s="59"/>
      <c r="S423" s="59"/>
      <c r="T423" s="59"/>
      <c r="U423" s="59"/>
      <c r="V423" s="59"/>
    </row>
    <row r="424" spans="1:22">
      <c r="A424" s="59"/>
      <c r="B424" s="59"/>
      <c r="C424" s="59"/>
      <c r="D424" s="59"/>
      <c r="E424" s="59"/>
      <c r="F424" s="59"/>
      <c r="G424" s="59"/>
      <c r="H424" s="59"/>
      <c r="I424" s="59"/>
      <c r="J424" s="59"/>
      <c r="K424" s="59"/>
      <c r="L424" s="59"/>
      <c r="M424" s="59"/>
      <c r="N424" s="59"/>
      <c r="O424" s="59"/>
      <c r="P424" s="59"/>
      <c r="Q424" s="59"/>
      <c r="R424" s="59"/>
      <c r="S424" s="59"/>
      <c r="T424" s="59"/>
      <c r="U424" s="59"/>
      <c r="V424" s="59"/>
    </row>
    <row r="425" spans="1:22">
      <c r="A425" s="59"/>
      <c r="B425" s="59"/>
      <c r="C425" s="59"/>
      <c r="D425" s="59"/>
      <c r="E425" s="59"/>
      <c r="F425" s="59"/>
      <c r="G425" s="59"/>
      <c r="H425" s="59"/>
      <c r="I425" s="59"/>
      <c r="J425" s="59"/>
      <c r="K425" s="59"/>
      <c r="L425" s="59"/>
      <c r="M425" s="59"/>
      <c r="N425" s="59"/>
      <c r="O425" s="59"/>
      <c r="P425" s="59"/>
      <c r="Q425" s="59"/>
      <c r="R425" s="59"/>
      <c r="S425" s="59"/>
      <c r="T425" s="59"/>
      <c r="U425" s="59"/>
      <c r="V425" s="59"/>
    </row>
    <row r="426" spans="1:22">
      <c r="A426" s="59"/>
      <c r="B426" s="59"/>
      <c r="C426" s="59"/>
      <c r="D426" s="59"/>
      <c r="E426" s="59"/>
      <c r="F426" s="59"/>
      <c r="G426" s="59"/>
      <c r="H426" s="59"/>
      <c r="I426" s="59"/>
      <c r="J426" s="59"/>
      <c r="K426" s="59"/>
      <c r="L426" s="59"/>
      <c r="M426" s="59"/>
      <c r="N426" s="59"/>
      <c r="O426" s="59"/>
      <c r="P426" s="59"/>
      <c r="Q426" s="59"/>
      <c r="R426" s="59"/>
      <c r="S426" s="59"/>
      <c r="T426" s="59"/>
      <c r="U426" s="59"/>
      <c r="V426" s="59"/>
    </row>
    <row r="427" spans="1:22">
      <c r="A427" s="59"/>
      <c r="B427" s="59"/>
      <c r="C427" s="59"/>
      <c r="D427" s="59"/>
      <c r="E427" s="59"/>
      <c r="F427" s="59"/>
      <c r="G427" s="59"/>
      <c r="H427" s="59"/>
      <c r="I427" s="59"/>
      <c r="J427" s="59"/>
      <c r="K427" s="59"/>
      <c r="L427" s="59"/>
      <c r="M427" s="59"/>
      <c r="N427" s="59"/>
      <c r="O427" s="59"/>
      <c r="P427" s="59"/>
      <c r="Q427" s="59"/>
      <c r="R427" s="59"/>
      <c r="S427" s="59"/>
      <c r="T427" s="59"/>
      <c r="U427" s="59"/>
      <c r="V427" s="59"/>
    </row>
    <row r="428" spans="1:22">
      <c r="A428" s="59"/>
      <c r="B428" s="59"/>
      <c r="C428" s="59"/>
      <c r="D428" s="59"/>
      <c r="E428" s="59"/>
      <c r="F428" s="59"/>
      <c r="G428" s="59"/>
      <c r="H428" s="59"/>
      <c r="I428" s="59"/>
      <c r="J428" s="59"/>
      <c r="K428" s="59"/>
      <c r="L428" s="59"/>
      <c r="M428" s="59"/>
      <c r="N428" s="59"/>
      <c r="O428" s="59"/>
      <c r="P428" s="59"/>
      <c r="Q428" s="59"/>
      <c r="R428" s="59"/>
      <c r="S428" s="59"/>
      <c r="T428" s="59"/>
      <c r="U428" s="59"/>
      <c r="V428" s="59"/>
    </row>
    <row r="429" spans="1:22">
      <c r="A429" s="59"/>
      <c r="B429" s="59"/>
      <c r="C429" s="59"/>
      <c r="D429" s="59"/>
      <c r="E429" s="59"/>
      <c r="F429" s="59"/>
      <c r="G429" s="59"/>
      <c r="H429" s="59"/>
      <c r="I429" s="59"/>
      <c r="J429" s="59"/>
      <c r="K429" s="59"/>
      <c r="L429" s="59"/>
      <c r="M429" s="59"/>
      <c r="N429" s="59"/>
      <c r="O429" s="59"/>
      <c r="P429" s="59"/>
      <c r="Q429" s="59"/>
      <c r="R429" s="59"/>
      <c r="S429" s="59"/>
      <c r="T429" s="59"/>
      <c r="U429" s="59"/>
      <c r="V429" s="59"/>
    </row>
    <row r="430" spans="1:22">
      <c r="A430" s="59"/>
      <c r="B430" s="59"/>
      <c r="C430" s="59"/>
      <c r="D430" s="59"/>
      <c r="E430" s="59"/>
      <c r="F430" s="59"/>
      <c r="G430" s="59"/>
      <c r="H430" s="59"/>
      <c r="I430" s="59"/>
      <c r="J430" s="59"/>
      <c r="K430" s="59"/>
      <c r="L430" s="59"/>
      <c r="M430" s="59"/>
      <c r="N430" s="59"/>
      <c r="O430" s="59"/>
      <c r="P430" s="59"/>
      <c r="Q430" s="59"/>
      <c r="R430" s="59"/>
      <c r="S430" s="59"/>
      <c r="T430" s="59"/>
      <c r="U430" s="59"/>
      <c r="V430" s="59"/>
    </row>
    <row r="431" spans="1:22">
      <c r="A431" s="59"/>
      <c r="B431" s="59"/>
      <c r="C431" s="59"/>
      <c r="D431" s="59"/>
      <c r="E431" s="59"/>
      <c r="F431" s="59"/>
      <c r="G431" s="59"/>
      <c r="H431" s="59"/>
      <c r="I431" s="59"/>
      <c r="J431" s="59"/>
      <c r="K431" s="59"/>
      <c r="L431" s="59"/>
      <c r="M431" s="59"/>
      <c r="N431" s="59"/>
      <c r="O431" s="59"/>
      <c r="P431" s="59"/>
      <c r="Q431" s="59"/>
      <c r="R431" s="59"/>
      <c r="S431" s="59"/>
      <c r="T431" s="59"/>
      <c r="U431" s="59"/>
      <c r="V431" s="59"/>
    </row>
    <row r="432" spans="1:22">
      <c r="A432" s="59"/>
      <c r="B432" s="59"/>
      <c r="C432" s="59"/>
      <c r="D432" s="59"/>
      <c r="E432" s="59"/>
      <c r="F432" s="59"/>
      <c r="G432" s="59"/>
      <c r="H432" s="59"/>
      <c r="I432" s="59"/>
      <c r="J432" s="59"/>
      <c r="K432" s="59"/>
      <c r="L432" s="59"/>
      <c r="M432" s="59"/>
      <c r="N432" s="59"/>
      <c r="O432" s="59"/>
      <c r="P432" s="59"/>
      <c r="Q432" s="59"/>
      <c r="R432" s="59"/>
      <c r="S432" s="59"/>
      <c r="T432" s="59"/>
      <c r="U432" s="59"/>
      <c r="V432" s="59"/>
    </row>
    <row r="433" spans="1:22">
      <c r="A433" s="59"/>
      <c r="B433" s="59"/>
      <c r="C433" s="59"/>
      <c r="D433" s="59"/>
      <c r="E433" s="59"/>
      <c r="F433" s="59"/>
      <c r="G433" s="59"/>
      <c r="H433" s="59"/>
      <c r="I433" s="59"/>
      <c r="J433" s="59"/>
      <c r="K433" s="59"/>
      <c r="L433" s="59"/>
      <c r="M433" s="59"/>
      <c r="N433" s="59"/>
      <c r="O433" s="59"/>
      <c r="P433" s="59"/>
      <c r="Q433" s="59"/>
      <c r="R433" s="59"/>
      <c r="S433" s="59"/>
      <c r="T433" s="59"/>
      <c r="U433" s="59"/>
      <c r="V433" s="59"/>
    </row>
    <row r="434" spans="1:22">
      <c r="A434" s="59"/>
      <c r="B434" s="59"/>
      <c r="C434" s="59"/>
      <c r="D434" s="59"/>
      <c r="E434" s="59"/>
      <c r="F434" s="59"/>
      <c r="G434" s="59"/>
      <c r="H434" s="59"/>
      <c r="I434" s="59"/>
      <c r="J434" s="59"/>
      <c r="K434" s="59"/>
      <c r="L434" s="59"/>
      <c r="M434" s="59"/>
      <c r="N434" s="59"/>
      <c r="O434" s="59"/>
      <c r="P434" s="59"/>
      <c r="Q434" s="59"/>
      <c r="R434" s="59"/>
      <c r="S434" s="59"/>
      <c r="T434" s="59"/>
      <c r="U434" s="59"/>
      <c r="V434" s="59"/>
    </row>
    <row r="435" spans="1:22">
      <c r="A435" s="59"/>
      <c r="B435" s="59"/>
      <c r="C435" s="59"/>
      <c r="D435" s="59"/>
      <c r="E435" s="59"/>
      <c r="F435" s="59"/>
      <c r="G435" s="59"/>
      <c r="H435" s="59"/>
      <c r="I435" s="59"/>
      <c r="J435" s="59"/>
      <c r="K435" s="59"/>
      <c r="L435" s="59"/>
      <c r="M435" s="59"/>
      <c r="N435" s="59"/>
      <c r="O435" s="59"/>
      <c r="P435" s="59"/>
      <c r="Q435" s="59"/>
      <c r="R435" s="59"/>
      <c r="S435" s="59"/>
      <c r="T435" s="59"/>
      <c r="U435" s="59"/>
      <c r="V435" s="59"/>
    </row>
    <row r="436" spans="1:22">
      <c r="A436" s="59"/>
      <c r="B436" s="59"/>
      <c r="C436" s="59"/>
      <c r="D436" s="59"/>
      <c r="E436" s="59"/>
      <c r="F436" s="59"/>
      <c r="G436" s="59"/>
      <c r="H436" s="59"/>
      <c r="I436" s="59"/>
      <c r="J436" s="59"/>
      <c r="K436" s="59"/>
      <c r="L436" s="59"/>
      <c r="M436" s="59"/>
      <c r="N436" s="59"/>
      <c r="O436" s="59"/>
      <c r="P436" s="59"/>
      <c r="Q436" s="59"/>
      <c r="R436" s="59"/>
      <c r="S436" s="59"/>
      <c r="T436" s="59"/>
      <c r="U436" s="59"/>
      <c r="V436" s="59"/>
    </row>
    <row r="437" spans="1:22">
      <c r="A437" s="59"/>
      <c r="B437" s="59"/>
      <c r="C437" s="59"/>
      <c r="D437" s="59"/>
      <c r="E437" s="59"/>
      <c r="F437" s="59"/>
      <c r="G437" s="59"/>
      <c r="H437" s="59"/>
      <c r="I437" s="59"/>
      <c r="J437" s="59"/>
      <c r="K437" s="59"/>
      <c r="L437" s="59"/>
      <c r="M437" s="59"/>
      <c r="N437" s="59"/>
      <c r="O437" s="59"/>
      <c r="P437" s="59"/>
      <c r="Q437" s="59"/>
      <c r="R437" s="59"/>
      <c r="S437" s="59"/>
      <c r="T437" s="59"/>
      <c r="U437" s="59"/>
      <c r="V437" s="59"/>
    </row>
    <row r="438" spans="1:22">
      <c r="A438" s="59"/>
      <c r="B438" s="59"/>
      <c r="C438" s="59"/>
      <c r="D438" s="59"/>
      <c r="E438" s="59"/>
      <c r="F438" s="59"/>
      <c r="G438" s="59"/>
      <c r="H438" s="59"/>
      <c r="I438" s="59"/>
      <c r="J438" s="59"/>
      <c r="K438" s="59"/>
      <c r="L438" s="59"/>
      <c r="M438" s="59"/>
      <c r="N438" s="59"/>
      <c r="O438" s="59"/>
      <c r="P438" s="59"/>
      <c r="Q438" s="59"/>
      <c r="R438" s="59"/>
      <c r="S438" s="59"/>
      <c r="T438" s="59"/>
      <c r="U438" s="59"/>
      <c r="V438" s="59"/>
    </row>
    <row r="439" spans="1:22">
      <c r="A439" s="59"/>
      <c r="B439" s="59"/>
      <c r="C439" s="59"/>
      <c r="D439" s="59"/>
      <c r="E439" s="59"/>
      <c r="F439" s="59"/>
      <c r="G439" s="59"/>
      <c r="H439" s="59"/>
      <c r="I439" s="59"/>
      <c r="J439" s="59"/>
      <c r="K439" s="59"/>
      <c r="L439" s="59"/>
      <c r="M439" s="59"/>
      <c r="N439" s="59"/>
      <c r="O439" s="59"/>
      <c r="P439" s="59"/>
      <c r="Q439" s="59"/>
      <c r="R439" s="59"/>
      <c r="S439" s="59"/>
      <c r="T439" s="59"/>
      <c r="U439" s="59"/>
      <c r="V439" s="59"/>
    </row>
    <row r="440" spans="1:22">
      <c r="A440" s="59"/>
      <c r="B440" s="59"/>
      <c r="C440" s="59"/>
      <c r="D440" s="59"/>
      <c r="E440" s="59"/>
      <c r="F440" s="59"/>
      <c r="G440" s="59"/>
      <c r="H440" s="59"/>
      <c r="I440" s="59"/>
      <c r="J440" s="59"/>
      <c r="K440" s="59"/>
      <c r="L440" s="59"/>
      <c r="M440" s="59"/>
      <c r="N440" s="59"/>
      <c r="O440" s="59"/>
      <c r="P440" s="59"/>
      <c r="Q440" s="59"/>
      <c r="R440" s="59"/>
      <c r="S440" s="59"/>
      <c r="T440" s="59"/>
      <c r="U440" s="59"/>
      <c r="V440" s="59"/>
    </row>
    <row r="441" spans="1:22">
      <c r="A441" s="59"/>
      <c r="B441" s="59"/>
      <c r="C441" s="59"/>
      <c r="D441" s="59"/>
      <c r="E441" s="59"/>
      <c r="F441" s="59"/>
      <c r="G441" s="59"/>
      <c r="H441" s="59"/>
      <c r="I441" s="59"/>
      <c r="J441" s="59"/>
      <c r="K441" s="59"/>
      <c r="L441" s="59"/>
      <c r="M441" s="59"/>
      <c r="N441" s="59"/>
      <c r="O441" s="59"/>
      <c r="P441" s="59"/>
      <c r="Q441" s="59"/>
      <c r="R441" s="59"/>
      <c r="S441" s="59"/>
      <c r="T441" s="59"/>
      <c r="U441" s="59"/>
      <c r="V441" s="59"/>
    </row>
    <row r="442" spans="1:22">
      <c r="A442" s="59"/>
      <c r="B442" s="59"/>
      <c r="C442" s="59"/>
      <c r="D442" s="59"/>
      <c r="E442" s="59"/>
      <c r="F442" s="59"/>
      <c r="G442" s="59"/>
      <c r="H442" s="59"/>
      <c r="I442" s="59"/>
      <c r="J442" s="59"/>
      <c r="K442" s="59"/>
      <c r="L442" s="59"/>
      <c r="M442" s="59"/>
      <c r="N442" s="59"/>
      <c r="O442" s="59"/>
      <c r="P442" s="59"/>
      <c r="Q442" s="59"/>
      <c r="R442" s="59"/>
      <c r="S442" s="59"/>
      <c r="T442" s="59"/>
      <c r="U442" s="59"/>
      <c r="V442" s="59"/>
    </row>
    <row r="443" spans="1:22">
      <c r="A443" s="59"/>
      <c r="B443" s="59"/>
      <c r="C443" s="59"/>
      <c r="D443" s="59"/>
      <c r="E443" s="59"/>
      <c r="F443" s="59"/>
      <c r="G443" s="59"/>
      <c r="H443" s="59"/>
      <c r="I443" s="59"/>
      <c r="J443" s="59"/>
      <c r="K443" s="59"/>
      <c r="L443" s="59"/>
      <c r="M443" s="59"/>
      <c r="N443" s="59"/>
      <c r="O443" s="59"/>
      <c r="P443" s="59"/>
      <c r="Q443" s="59"/>
      <c r="R443" s="59"/>
      <c r="S443" s="59"/>
      <c r="T443" s="59"/>
      <c r="U443" s="59"/>
      <c r="V443" s="59"/>
    </row>
    <row r="444" spans="1:22">
      <c r="A444" s="59"/>
      <c r="B444" s="59"/>
      <c r="C444" s="59"/>
      <c r="D444" s="59"/>
      <c r="E444" s="59"/>
      <c r="F444" s="59"/>
      <c r="G444" s="59"/>
      <c r="H444" s="59"/>
      <c r="I444" s="59"/>
      <c r="J444" s="59"/>
      <c r="K444" s="59"/>
      <c r="L444" s="59"/>
      <c r="M444" s="59"/>
      <c r="N444" s="59"/>
      <c r="O444" s="59"/>
      <c r="P444" s="59"/>
      <c r="Q444" s="59"/>
      <c r="R444" s="59"/>
      <c r="S444" s="59"/>
      <c r="T444" s="59"/>
      <c r="U444" s="59"/>
      <c r="V444" s="59"/>
    </row>
    <row r="445" spans="1:22">
      <c r="A445" s="59"/>
      <c r="B445" s="59"/>
      <c r="C445" s="59"/>
      <c r="D445" s="59"/>
      <c r="E445" s="59"/>
      <c r="F445" s="59"/>
      <c r="G445" s="59"/>
      <c r="H445" s="59"/>
      <c r="I445" s="59"/>
      <c r="J445" s="59"/>
      <c r="K445" s="59"/>
      <c r="L445" s="59"/>
      <c r="M445" s="59"/>
      <c r="N445" s="59"/>
      <c r="O445" s="59"/>
      <c r="P445" s="59"/>
      <c r="Q445" s="59"/>
      <c r="R445" s="59"/>
      <c r="S445" s="59"/>
      <c r="T445" s="59"/>
      <c r="U445" s="59"/>
      <c r="V445" s="59"/>
    </row>
    <row r="446" spans="1:22">
      <c r="A446" s="59"/>
      <c r="B446" s="59"/>
      <c r="C446" s="59"/>
      <c r="D446" s="59"/>
      <c r="E446" s="59"/>
      <c r="F446" s="59"/>
      <c r="G446" s="59"/>
      <c r="H446" s="59"/>
      <c r="I446" s="59"/>
      <c r="J446" s="59"/>
      <c r="K446" s="59"/>
      <c r="L446" s="59"/>
      <c r="M446" s="59"/>
      <c r="N446" s="59"/>
      <c r="O446" s="59"/>
      <c r="P446" s="59"/>
      <c r="Q446" s="59"/>
      <c r="R446" s="59"/>
      <c r="S446" s="59"/>
      <c r="T446" s="59"/>
      <c r="U446" s="59"/>
      <c r="V446" s="59"/>
    </row>
    <row r="447" spans="1:22">
      <c r="A447" s="59"/>
      <c r="B447" s="59"/>
      <c r="C447" s="59"/>
      <c r="D447" s="59"/>
      <c r="E447" s="59"/>
      <c r="F447" s="59"/>
      <c r="G447" s="59"/>
      <c r="H447" s="59"/>
      <c r="I447" s="59"/>
      <c r="J447" s="59"/>
      <c r="K447" s="59"/>
      <c r="L447" s="59"/>
      <c r="M447" s="59"/>
      <c r="N447" s="59"/>
      <c r="O447" s="59"/>
      <c r="P447" s="59"/>
      <c r="Q447" s="59"/>
      <c r="R447" s="59"/>
      <c r="S447" s="59"/>
      <c r="T447" s="59"/>
      <c r="U447" s="59"/>
      <c r="V447" s="59"/>
    </row>
    <row r="448" spans="1:22">
      <c r="A448" s="59"/>
      <c r="B448" s="59"/>
      <c r="C448" s="59"/>
      <c r="D448" s="59"/>
      <c r="E448" s="59"/>
      <c r="F448" s="59"/>
      <c r="G448" s="59"/>
      <c r="H448" s="59"/>
      <c r="I448" s="59"/>
      <c r="J448" s="59"/>
      <c r="K448" s="59"/>
      <c r="L448" s="59"/>
      <c r="M448" s="59"/>
      <c r="N448" s="59"/>
      <c r="O448" s="59"/>
      <c r="P448" s="59"/>
      <c r="Q448" s="59"/>
      <c r="R448" s="59"/>
      <c r="S448" s="59"/>
      <c r="T448" s="59"/>
      <c r="U448" s="59"/>
      <c r="V448" s="59"/>
    </row>
    <row r="449" spans="1:22">
      <c r="A449" s="59"/>
      <c r="B449" s="59"/>
      <c r="C449" s="59"/>
      <c r="D449" s="59"/>
      <c r="E449" s="59"/>
      <c r="F449" s="59"/>
      <c r="G449" s="59"/>
      <c r="H449" s="59"/>
      <c r="I449" s="59"/>
      <c r="J449" s="59"/>
      <c r="K449" s="59"/>
      <c r="L449" s="59"/>
      <c r="M449" s="59"/>
      <c r="N449" s="59"/>
      <c r="O449" s="59"/>
      <c r="P449" s="59"/>
      <c r="Q449" s="59"/>
      <c r="R449" s="59"/>
      <c r="S449" s="59"/>
      <c r="T449" s="59"/>
      <c r="U449" s="59"/>
      <c r="V449" s="59"/>
    </row>
    <row r="450" spans="1:22">
      <c r="A450" s="59"/>
      <c r="B450" s="59"/>
      <c r="C450" s="59"/>
      <c r="D450" s="59"/>
      <c r="E450" s="59"/>
      <c r="F450" s="59"/>
      <c r="G450" s="59"/>
      <c r="H450" s="59"/>
      <c r="I450" s="59"/>
      <c r="J450" s="59"/>
      <c r="K450" s="59"/>
      <c r="L450" s="59"/>
      <c r="M450" s="59"/>
      <c r="N450" s="59"/>
      <c r="O450" s="59"/>
      <c r="P450" s="59"/>
      <c r="Q450" s="59"/>
      <c r="R450" s="59"/>
      <c r="S450" s="59"/>
      <c r="T450" s="59"/>
      <c r="U450" s="59"/>
      <c r="V450" s="59"/>
    </row>
    <row r="451" spans="1:22">
      <c r="A451" s="59"/>
      <c r="B451" s="59"/>
      <c r="C451" s="59"/>
      <c r="D451" s="59"/>
      <c r="E451" s="59"/>
      <c r="F451" s="59"/>
      <c r="G451" s="59"/>
      <c r="H451" s="59"/>
      <c r="I451" s="59"/>
      <c r="J451" s="59"/>
      <c r="K451" s="59"/>
      <c r="L451" s="59"/>
      <c r="M451" s="59"/>
      <c r="N451" s="59"/>
      <c r="O451" s="59"/>
      <c r="P451" s="59"/>
      <c r="Q451" s="59"/>
      <c r="R451" s="59"/>
      <c r="S451" s="59"/>
      <c r="T451" s="59"/>
      <c r="U451" s="59"/>
      <c r="V451" s="59"/>
    </row>
    <row r="452" spans="1:22">
      <c r="A452" s="59"/>
      <c r="B452" s="59"/>
      <c r="C452" s="59"/>
      <c r="D452" s="59"/>
      <c r="E452" s="59"/>
      <c r="F452" s="59"/>
      <c r="G452" s="59"/>
      <c r="H452" s="59"/>
      <c r="I452" s="59"/>
      <c r="J452" s="59"/>
      <c r="K452" s="59"/>
      <c r="L452" s="59"/>
      <c r="M452" s="59"/>
      <c r="N452" s="59"/>
      <c r="O452" s="59"/>
      <c r="P452" s="59"/>
      <c r="Q452" s="59"/>
      <c r="R452" s="59"/>
      <c r="S452" s="59"/>
      <c r="T452" s="59"/>
      <c r="U452" s="59"/>
      <c r="V452" s="59"/>
    </row>
    <row r="453" spans="1:22">
      <c r="A453" s="59"/>
      <c r="B453" s="59"/>
      <c r="C453" s="59"/>
      <c r="D453" s="59"/>
      <c r="E453" s="59"/>
      <c r="F453" s="59"/>
      <c r="G453" s="59"/>
      <c r="H453" s="59"/>
      <c r="I453" s="59"/>
      <c r="J453" s="59"/>
      <c r="K453" s="59"/>
      <c r="L453" s="59"/>
      <c r="M453" s="59"/>
      <c r="N453" s="59"/>
      <c r="O453" s="59"/>
      <c r="P453" s="59"/>
      <c r="Q453" s="59"/>
      <c r="R453" s="59"/>
      <c r="S453" s="59"/>
      <c r="T453" s="59"/>
      <c r="U453" s="59"/>
      <c r="V453" s="59"/>
    </row>
    <row r="454" spans="1:22">
      <c r="A454" s="59"/>
      <c r="B454" s="59"/>
      <c r="C454" s="59"/>
      <c r="D454" s="59"/>
      <c r="E454" s="59"/>
      <c r="F454" s="59"/>
      <c r="G454" s="59"/>
      <c r="H454" s="59"/>
      <c r="I454" s="59"/>
      <c r="J454" s="59"/>
      <c r="K454" s="59"/>
      <c r="L454" s="59"/>
      <c r="M454" s="59"/>
      <c r="N454" s="59"/>
      <c r="O454" s="59"/>
      <c r="P454" s="59"/>
      <c r="Q454" s="59"/>
      <c r="R454" s="59"/>
      <c r="S454" s="59"/>
      <c r="T454" s="59"/>
      <c r="U454" s="59"/>
      <c r="V454" s="59"/>
    </row>
    <row r="455" spans="1:22">
      <c r="A455" s="59"/>
      <c r="B455" s="59"/>
      <c r="C455" s="59"/>
      <c r="D455" s="59"/>
      <c r="E455" s="59"/>
      <c r="F455" s="59"/>
      <c r="G455" s="59"/>
      <c r="H455" s="59"/>
      <c r="I455" s="59"/>
      <c r="J455" s="59"/>
      <c r="K455" s="59"/>
      <c r="L455" s="59"/>
      <c r="M455" s="59"/>
      <c r="N455" s="59"/>
      <c r="O455" s="59"/>
      <c r="P455" s="59"/>
      <c r="Q455" s="59"/>
      <c r="R455" s="59"/>
      <c r="S455" s="59"/>
      <c r="T455" s="59"/>
      <c r="U455" s="59"/>
      <c r="V455" s="59"/>
    </row>
    <row r="456" spans="1:22">
      <c r="A456" s="59"/>
      <c r="B456" s="59"/>
      <c r="C456" s="59"/>
      <c r="D456" s="59"/>
      <c r="E456" s="59"/>
      <c r="F456" s="59"/>
      <c r="G456" s="59"/>
      <c r="H456" s="59"/>
      <c r="I456" s="59"/>
      <c r="J456" s="59"/>
      <c r="K456" s="59"/>
      <c r="L456" s="59"/>
      <c r="M456" s="59"/>
      <c r="N456" s="59"/>
      <c r="O456" s="59"/>
      <c r="P456" s="59"/>
      <c r="Q456" s="59"/>
      <c r="R456" s="59"/>
      <c r="S456" s="59"/>
      <c r="T456" s="59"/>
      <c r="U456" s="59"/>
      <c r="V456" s="59"/>
    </row>
    <row r="457" spans="1:22">
      <c r="A457" s="59"/>
      <c r="B457" s="59"/>
      <c r="C457" s="59"/>
      <c r="D457" s="59"/>
      <c r="E457" s="59"/>
      <c r="F457" s="59"/>
      <c r="G457" s="59"/>
      <c r="H457" s="59"/>
      <c r="I457" s="59"/>
      <c r="J457" s="59"/>
      <c r="K457" s="59"/>
      <c r="L457" s="59"/>
      <c r="M457" s="59"/>
      <c r="N457" s="59"/>
      <c r="O457" s="59"/>
      <c r="P457" s="59"/>
      <c r="Q457" s="59"/>
      <c r="R457" s="59"/>
      <c r="S457" s="59"/>
      <c r="T457" s="59"/>
      <c r="U457" s="59"/>
      <c r="V457" s="59"/>
    </row>
    <row r="458" spans="1:22">
      <c r="A458" s="59"/>
      <c r="B458" s="59"/>
      <c r="C458" s="59"/>
      <c r="D458" s="59"/>
      <c r="E458" s="59"/>
      <c r="F458" s="59"/>
      <c r="G458" s="59"/>
      <c r="H458" s="59"/>
      <c r="I458" s="59"/>
      <c r="J458" s="59"/>
      <c r="K458" s="59"/>
      <c r="L458" s="59"/>
      <c r="M458" s="59"/>
      <c r="N458" s="59"/>
      <c r="O458" s="59"/>
      <c r="P458" s="59"/>
      <c r="Q458" s="59"/>
      <c r="R458" s="59"/>
      <c r="S458" s="59"/>
      <c r="T458" s="59"/>
      <c r="U458" s="59"/>
      <c r="V458" s="59"/>
    </row>
    <row r="459" spans="1:22">
      <c r="A459" s="59"/>
      <c r="B459" s="59"/>
      <c r="C459" s="59"/>
      <c r="D459" s="59"/>
      <c r="E459" s="59"/>
      <c r="F459" s="59"/>
      <c r="G459" s="59"/>
      <c r="H459" s="59"/>
      <c r="I459" s="59"/>
      <c r="J459" s="59"/>
      <c r="K459" s="59"/>
      <c r="L459" s="59"/>
      <c r="M459" s="59"/>
      <c r="N459" s="59"/>
      <c r="O459" s="59"/>
      <c r="P459" s="59"/>
      <c r="Q459" s="59"/>
      <c r="R459" s="59"/>
      <c r="S459" s="59"/>
      <c r="T459" s="59"/>
      <c r="U459" s="59"/>
      <c r="V459" s="59"/>
    </row>
    <row r="460" spans="1:22">
      <c r="A460" s="59"/>
      <c r="B460" s="59"/>
      <c r="C460" s="59"/>
      <c r="D460" s="59"/>
      <c r="E460" s="59"/>
      <c r="F460" s="59"/>
      <c r="G460" s="59"/>
      <c r="H460" s="59"/>
      <c r="I460" s="59"/>
      <c r="J460" s="59"/>
      <c r="K460" s="59"/>
      <c r="L460" s="59"/>
      <c r="M460" s="59"/>
      <c r="N460" s="59"/>
      <c r="O460" s="59"/>
      <c r="P460" s="59"/>
      <c r="Q460" s="59"/>
      <c r="R460" s="59"/>
      <c r="S460" s="59"/>
      <c r="T460" s="59"/>
      <c r="U460" s="59"/>
      <c r="V460" s="59"/>
    </row>
    <row r="461" spans="1:22">
      <c r="A461" s="59"/>
      <c r="B461" s="59"/>
      <c r="C461" s="59"/>
      <c r="D461" s="59"/>
      <c r="E461" s="59"/>
      <c r="F461" s="59"/>
      <c r="G461" s="59"/>
      <c r="H461" s="59"/>
      <c r="I461" s="59"/>
      <c r="J461" s="59"/>
      <c r="K461" s="59"/>
      <c r="L461" s="59"/>
      <c r="M461" s="59"/>
      <c r="N461" s="59"/>
      <c r="O461" s="59"/>
      <c r="P461" s="59"/>
      <c r="Q461" s="59"/>
      <c r="R461" s="59"/>
      <c r="S461" s="59"/>
      <c r="T461" s="59"/>
      <c r="U461" s="59"/>
      <c r="V461" s="59"/>
    </row>
    <row r="462" spans="1:22">
      <c r="A462" s="59"/>
      <c r="B462" s="59"/>
      <c r="C462" s="59"/>
      <c r="D462" s="59"/>
      <c r="E462" s="59"/>
      <c r="F462" s="59"/>
      <c r="G462" s="59"/>
      <c r="H462" s="59"/>
      <c r="I462" s="59"/>
      <c r="J462" s="59"/>
      <c r="K462" s="59"/>
      <c r="L462" s="59"/>
      <c r="M462" s="59"/>
      <c r="N462" s="59"/>
      <c r="O462" s="59"/>
      <c r="P462" s="59"/>
      <c r="Q462" s="59"/>
      <c r="R462" s="59"/>
      <c r="S462" s="59"/>
      <c r="T462" s="59"/>
      <c r="U462" s="59"/>
      <c r="V462" s="59"/>
    </row>
    <row r="463" spans="1:22">
      <c r="A463" s="59"/>
      <c r="B463" s="59"/>
      <c r="C463" s="59"/>
      <c r="D463" s="59"/>
      <c r="E463" s="59"/>
      <c r="F463" s="59"/>
      <c r="G463" s="59"/>
      <c r="H463" s="59"/>
      <c r="I463" s="59"/>
      <c r="J463" s="59"/>
      <c r="K463" s="59"/>
      <c r="L463" s="59"/>
      <c r="M463" s="59"/>
      <c r="N463" s="59"/>
      <c r="O463" s="59"/>
      <c r="P463" s="59"/>
      <c r="Q463" s="59"/>
      <c r="R463" s="59"/>
      <c r="S463" s="59"/>
      <c r="T463" s="59"/>
      <c r="U463" s="59"/>
      <c r="V463" s="59"/>
    </row>
    <row r="464" spans="1:22">
      <c r="A464" s="59"/>
      <c r="B464" s="59"/>
      <c r="C464" s="59"/>
      <c r="D464" s="59"/>
      <c r="E464" s="59"/>
      <c r="F464" s="59"/>
      <c r="G464" s="59"/>
      <c r="H464" s="59"/>
      <c r="I464" s="59"/>
      <c r="J464" s="59"/>
      <c r="K464" s="59"/>
      <c r="L464" s="59"/>
      <c r="M464" s="59"/>
      <c r="N464" s="59"/>
      <c r="O464" s="59"/>
      <c r="P464" s="59"/>
      <c r="Q464" s="59"/>
      <c r="R464" s="59"/>
      <c r="S464" s="59"/>
      <c r="T464" s="59"/>
      <c r="U464" s="59"/>
      <c r="V464" s="59"/>
    </row>
    <row r="465" spans="1:22">
      <c r="A465" s="59"/>
      <c r="B465" s="59"/>
      <c r="C465" s="59"/>
      <c r="D465" s="59"/>
      <c r="E465" s="59"/>
      <c r="F465" s="59"/>
      <c r="G465" s="59"/>
      <c r="H465" s="59"/>
      <c r="I465" s="59"/>
      <c r="J465" s="59"/>
      <c r="K465" s="59"/>
      <c r="L465" s="59"/>
      <c r="M465" s="59"/>
      <c r="N465" s="59"/>
      <c r="O465" s="59"/>
      <c r="P465" s="59"/>
      <c r="Q465" s="59"/>
      <c r="R465" s="59"/>
      <c r="S465" s="59"/>
      <c r="T465" s="59"/>
      <c r="U465" s="59"/>
      <c r="V465" s="59"/>
    </row>
    <row r="466" spans="1:22">
      <c r="A466" s="59"/>
      <c r="B466" s="59"/>
      <c r="C466" s="59"/>
      <c r="D466" s="59"/>
      <c r="E466" s="59"/>
      <c r="F466" s="59"/>
      <c r="G466" s="59"/>
      <c r="H466" s="59"/>
      <c r="I466" s="59"/>
      <c r="J466" s="59"/>
      <c r="K466" s="59"/>
      <c r="L466" s="59"/>
      <c r="M466" s="59"/>
      <c r="N466" s="59"/>
      <c r="O466" s="59"/>
      <c r="P466" s="59"/>
      <c r="Q466" s="59"/>
      <c r="R466" s="59"/>
      <c r="S466" s="59"/>
      <c r="T466" s="59"/>
      <c r="U466" s="59"/>
      <c r="V466" s="59"/>
    </row>
    <row r="467" spans="1:22">
      <c r="A467" s="59"/>
      <c r="B467" s="59"/>
      <c r="C467" s="59"/>
      <c r="D467" s="59"/>
      <c r="E467" s="59"/>
      <c r="F467" s="59"/>
      <c r="G467" s="59"/>
      <c r="H467" s="59"/>
      <c r="I467" s="59"/>
      <c r="J467" s="59"/>
      <c r="K467" s="59"/>
      <c r="L467" s="59"/>
      <c r="M467" s="59"/>
      <c r="N467" s="59"/>
      <c r="O467" s="59"/>
      <c r="P467" s="59"/>
      <c r="Q467" s="59"/>
      <c r="R467" s="59"/>
      <c r="S467" s="59"/>
      <c r="T467" s="59"/>
      <c r="U467" s="59"/>
      <c r="V467" s="59"/>
    </row>
    <row r="468" spans="1:22">
      <c r="A468" s="59"/>
      <c r="B468" s="59"/>
      <c r="C468" s="59"/>
      <c r="D468" s="59"/>
      <c r="E468" s="59"/>
      <c r="F468" s="59"/>
      <c r="G468" s="59"/>
      <c r="H468" s="59"/>
      <c r="I468" s="59"/>
      <c r="J468" s="59"/>
      <c r="K468" s="59"/>
      <c r="L468" s="59"/>
      <c r="M468" s="59"/>
      <c r="N468" s="59"/>
      <c r="O468" s="59"/>
      <c r="P468" s="59"/>
      <c r="Q468" s="59"/>
      <c r="R468" s="59"/>
      <c r="S468" s="59"/>
      <c r="T468" s="59"/>
      <c r="U468" s="59"/>
      <c r="V468" s="59"/>
    </row>
    <row r="469" spans="1:22">
      <c r="A469" s="59"/>
      <c r="B469" s="59"/>
      <c r="C469" s="59"/>
      <c r="D469" s="59"/>
      <c r="E469" s="59"/>
      <c r="F469" s="59"/>
      <c r="G469" s="59"/>
      <c r="H469" s="59"/>
      <c r="I469" s="59"/>
      <c r="J469" s="59"/>
      <c r="K469" s="59"/>
      <c r="L469" s="59"/>
      <c r="M469" s="59"/>
      <c r="N469" s="59"/>
      <c r="O469" s="59"/>
      <c r="P469" s="59"/>
      <c r="Q469" s="59"/>
      <c r="R469" s="59"/>
      <c r="S469" s="59"/>
      <c r="T469" s="59"/>
      <c r="U469" s="59"/>
      <c r="V469" s="59"/>
    </row>
    <row r="470" spans="1:22">
      <c r="A470" s="59"/>
      <c r="B470" s="59"/>
      <c r="C470" s="59"/>
      <c r="D470" s="59"/>
      <c r="E470" s="59"/>
      <c r="F470" s="59"/>
      <c r="G470" s="59"/>
      <c r="H470" s="59"/>
      <c r="I470" s="59"/>
      <c r="J470" s="59"/>
      <c r="K470" s="59"/>
      <c r="L470" s="59"/>
      <c r="M470" s="59"/>
      <c r="N470" s="59"/>
      <c r="O470" s="59"/>
      <c r="P470" s="59"/>
      <c r="Q470" s="59"/>
      <c r="R470" s="59"/>
      <c r="S470" s="59"/>
      <c r="T470" s="59"/>
      <c r="U470" s="59"/>
      <c r="V470" s="59"/>
    </row>
    <row r="471" spans="1:22">
      <c r="A471" s="59"/>
      <c r="B471" s="59"/>
      <c r="C471" s="59"/>
      <c r="D471" s="59"/>
      <c r="E471" s="59"/>
      <c r="F471" s="59"/>
      <c r="G471" s="59"/>
      <c r="H471" s="59"/>
      <c r="I471" s="59"/>
      <c r="J471" s="59"/>
      <c r="K471" s="59"/>
      <c r="L471" s="59"/>
      <c r="M471" s="59"/>
      <c r="N471" s="59"/>
      <c r="O471" s="59"/>
      <c r="P471" s="59"/>
      <c r="Q471" s="59"/>
      <c r="R471" s="59"/>
      <c r="S471" s="59"/>
      <c r="T471" s="59"/>
      <c r="U471" s="59"/>
      <c r="V471" s="59"/>
    </row>
    <row r="472" spans="1:22">
      <c r="A472" s="59"/>
      <c r="B472" s="59"/>
      <c r="C472" s="59"/>
      <c r="D472" s="59"/>
      <c r="E472" s="59"/>
      <c r="F472" s="59"/>
      <c r="G472" s="59"/>
      <c r="H472" s="59"/>
      <c r="I472" s="59"/>
      <c r="J472" s="59"/>
      <c r="K472" s="59"/>
      <c r="L472" s="59"/>
      <c r="M472" s="59"/>
      <c r="N472" s="59"/>
      <c r="O472" s="59"/>
      <c r="P472" s="59"/>
      <c r="Q472" s="59"/>
      <c r="R472" s="59"/>
      <c r="S472" s="59"/>
      <c r="T472" s="59"/>
      <c r="U472" s="59"/>
      <c r="V472" s="59"/>
    </row>
    <row r="473" spans="1:22">
      <c r="A473" s="59"/>
      <c r="B473" s="59"/>
      <c r="C473" s="59"/>
      <c r="D473" s="59"/>
      <c r="E473" s="59"/>
      <c r="F473" s="59"/>
      <c r="G473" s="59"/>
      <c r="H473" s="59"/>
      <c r="I473" s="59"/>
      <c r="J473" s="59"/>
      <c r="K473" s="59"/>
      <c r="L473" s="59"/>
      <c r="M473" s="59"/>
      <c r="N473" s="59"/>
      <c r="O473" s="59"/>
      <c r="P473" s="59"/>
      <c r="Q473" s="59"/>
      <c r="R473" s="59"/>
      <c r="S473" s="59"/>
      <c r="T473" s="59"/>
      <c r="U473" s="59"/>
      <c r="V473" s="59"/>
    </row>
    <row r="474" spans="1:22">
      <c r="A474" s="59"/>
      <c r="B474" s="59"/>
      <c r="C474" s="59"/>
      <c r="D474" s="59"/>
      <c r="E474" s="59"/>
      <c r="F474" s="59"/>
      <c r="G474" s="59"/>
      <c r="H474" s="59"/>
      <c r="I474" s="59"/>
      <c r="J474" s="59"/>
      <c r="K474" s="59"/>
      <c r="L474" s="59"/>
      <c r="M474" s="59"/>
      <c r="N474" s="59"/>
      <c r="O474" s="59"/>
      <c r="P474" s="59"/>
      <c r="Q474" s="59"/>
      <c r="R474" s="59"/>
      <c r="S474" s="59"/>
      <c r="T474" s="59"/>
      <c r="U474" s="59"/>
      <c r="V474" s="59"/>
    </row>
    <row r="475" spans="1:22">
      <c r="A475" s="59"/>
      <c r="B475" s="59"/>
      <c r="C475" s="59"/>
      <c r="D475" s="59"/>
      <c r="E475" s="59"/>
      <c r="F475" s="59"/>
      <c r="G475" s="59"/>
      <c r="H475" s="59"/>
      <c r="I475" s="59"/>
      <c r="J475" s="59"/>
      <c r="K475" s="59"/>
      <c r="L475" s="59"/>
      <c r="M475" s="59"/>
      <c r="N475" s="59"/>
      <c r="O475" s="59"/>
      <c r="P475" s="59"/>
      <c r="Q475" s="59"/>
      <c r="R475" s="59"/>
      <c r="S475" s="59"/>
      <c r="T475" s="59"/>
      <c r="U475" s="59"/>
      <c r="V475" s="59"/>
    </row>
    <row r="476" spans="1:22">
      <c r="A476" s="59"/>
      <c r="B476" s="59"/>
      <c r="C476" s="59"/>
      <c r="D476" s="59"/>
      <c r="E476" s="59"/>
      <c r="F476" s="59"/>
      <c r="G476" s="59"/>
      <c r="H476" s="59"/>
      <c r="I476" s="59"/>
      <c r="J476" s="59"/>
      <c r="K476" s="59"/>
      <c r="L476" s="59"/>
      <c r="M476" s="59"/>
      <c r="N476" s="59"/>
      <c r="O476" s="59"/>
      <c r="P476" s="59"/>
      <c r="Q476" s="59"/>
      <c r="R476" s="59"/>
      <c r="S476" s="59"/>
      <c r="T476" s="59"/>
      <c r="U476" s="59"/>
      <c r="V476" s="59"/>
    </row>
    <row r="477" spans="1:22">
      <c r="A477" s="59"/>
      <c r="B477" s="59"/>
      <c r="C477" s="59"/>
      <c r="D477" s="59"/>
      <c r="E477" s="59"/>
      <c r="F477" s="59"/>
      <c r="G477" s="59"/>
      <c r="H477" s="59"/>
      <c r="I477" s="59"/>
      <c r="J477" s="59"/>
      <c r="K477" s="59"/>
      <c r="L477" s="59"/>
      <c r="M477" s="59"/>
      <c r="N477" s="59"/>
      <c r="O477" s="59"/>
      <c r="P477" s="59"/>
      <c r="Q477" s="59"/>
      <c r="R477" s="59"/>
      <c r="S477" s="59"/>
      <c r="T477" s="59"/>
      <c r="U477" s="59"/>
      <c r="V477" s="59"/>
    </row>
    <row r="478" spans="1:22">
      <c r="A478" s="59"/>
      <c r="B478" s="59"/>
      <c r="C478" s="59"/>
      <c r="D478" s="59"/>
      <c r="E478" s="59"/>
      <c r="F478" s="59"/>
      <c r="G478" s="59"/>
      <c r="H478" s="59"/>
      <c r="I478" s="59"/>
      <c r="J478" s="59"/>
      <c r="K478" s="59"/>
      <c r="L478" s="59"/>
      <c r="M478" s="59"/>
      <c r="N478" s="59"/>
      <c r="O478" s="59"/>
      <c r="P478" s="59"/>
      <c r="Q478" s="59"/>
      <c r="R478" s="59"/>
      <c r="S478" s="59"/>
      <c r="T478" s="59"/>
      <c r="U478" s="59"/>
      <c r="V478" s="59"/>
    </row>
    <row r="479" spans="1:22">
      <c r="A479" s="59"/>
      <c r="B479" s="59"/>
      <c r="C479" s="59"/>
      <c r="D479" s="59"/>
      <c r="E479" s="59"/>
      <c r="F479" s="59"/>
      <c r="G479" s="59"/>
      <c r="H479" s="59"/>
      <c r="I479" s="59"/>
      <c r="J479" s="59"/>
      <c r="K479" s="59"/>
      <c r="L479" s="59"/>
      <c r="M479" s="59"/>
      <c r="N479" s="59"/>
      <c r="O479" s="59"/>
      <c r="P479" s="59"/>
      <c r="Q479" s="59"/>
      <c r="R479" s="59"/>
      <c r="S479" s="59"/>
      <c r="T479" s="59"/>
      <c r="U479" s="59"/>
      <c r="V479" s="59"/>
    </row>
    <row r="480" spans="1:22">
      <c r="A480" s="59"/>
      <c r="B480" s="59"/>
      <c r="C480" s="59"/>
      <c r="D480" s="59"/>
      <c r="E480" s="59"/>
      <c r="F480" s="59"/>
      <c r="G480" s="59"/>
      <c r="H480" s="59"/>
      <c r="I480" s="59"/>
      <c r="J480" s="59"/>
      <c r="K480" s="59"/>
      <c r="L480" s="59"/>
      <c r="M480" s="59"/>
      <c r="N480" s="59"/>
      <c r="O480" s="59"/>
      <c r="P480" s="59"/>
      <c r="Q480" s="59"/>
      <c r="R480" s="59"/>
      <c r="S480" s="59"/>
      <c r="T480" s="59"/>
      <c r="U480" s="59"/>
      <c r="V480" s="59"/>
    </row>
    <row r="481" spans="1:22">
      <c r="A481" s="59"/>
      <c r="B481" s="59"/>
      <c r="C481" s="59"/>
      <c r="D481" s="59"/>
      <c r="E481" s="59"/>
      <c r="F481" s="59"/>
      <c r="G481" s="59"/>
      <c r="H481" s="59"/>
      <c r="I481" s="59"/>
      <c r="J481" s="59"/>
      <c r="K481" s="59"/>
      <c r="L481" s="59"/>
      <c r="M481" s="59"/>
      <c r="N481" s="59"/>
      <c r="O481" s="59"/>
      <c r="P481" s="59"/>
      <c r="Q481" s="59"/>
      <c r="R481" s="59"/>
      <c r="S481" s="59"/>
      <c r="T481" s="59"/>
      <c r="U481" s="59"/>
      <c r="V481" s="59"/>
    </row>
    <row r="482" spans="1:22">
      <c r="A482" s="59"/>
      <c r="B482" s="59"/>
      <c r="C482" s="59"/>
      <c r="D482" s="59"/>
      <c r="E482" s="59"/>
      <c r="F482" s="59"/>
      <c r="G482" s="59"/>
      <c r="H482" s="59"/>
      <c r="I482" s="59"/>
      <c r="J482" s="59"/>
      <c r="K482" s="59"/>
      <c r="L482" s="59"/>
      <c r="M482" s="59"/>
      <c r="N482" s="59"/>
      <c r="O482" s="59"/>
      <c r="P482" s="59"/>
      <c r="Q482" s="59"/>
      <c r="R482" s="59"/>
      <c r="S482" s="59"/>
      <c r="T482" s="59"/>
      <c r="U482" s="59"/>
      <c r="V482" s="59"/>
    </row>
    <row r="483" spans="1:22">
      <c r="A483" s="59"/>
      <c r="B483" s="59"/>
      <c r="C483" s="59"/>
      <c r="D483" s="59"/>
      <c r="E483" s="59"/>
      <c r="F483" s="59"/>
      <c r="G483" s="59"/>
      <c r="H483" s="59"/>
      <c r="I483" s="59"/>
      <c r="J483" s="59"/>
      <c r="K483" s="59"/>
      <c r="L483" s="59"/>
      <c r="M483" s="59"/>
      <c r="N483" s="59"/>
      <c r="O483" s="59"/>
      <c r="P483" s="59"/>
      <c r="Q483" s="59"/>
      <c r="R483" s="59"/>
      <c r="S483" s="59"/>
      <c r="T483" s="59"/>
      <c r="U483" s="59"/>
      <c r="V483" s="59"/>
    </row>
    <row r="484" spans="1:22">
      <c r="A484" s="59"/>
      <c r="B484" s="59"/>
      <c r="C484" s="59"/>
      <c r="D484" s="59"/>
      <c r="E484" s="59"/>
      <c r="F484" s="59"/>
      <c r="G484" s="59"/>
      <c r="H484" s="59"/>
      <c r="I484" s="59"/>
      <c r="J484" s="59"/>
      <c r="K484" s="59"/>
      <c r="L484" s="59"/>
      <c r="M484" s="59"/>
      <c r="N484" s="59"/>
      <c r="O484" s="59"/>
      <c r="P484" s="59"/>
      <c r="Q484" s="59"/>
      <c r="R484" s="59"/>
      <c r="S484" s="59"/>
      <c r="T484" s="59"/>
      <c r="U484" s="59"/>
      <c r="V484" s="59"/>
    </row>
    <row r="485" spans="1:22">
      <c r="A485" s="59"/>
      <c r="B485" s="59"/>
      <c r="C485" s="59"/>
      <c r="D485" s="59"/>
      <c r="E485" s="59"/>
      <c r="F485" s="59"/>
      <c r="G485" s="59"/>
      <c r="H485" s="59"/>
      <c r="I485" s="59"/>
      <c r="J485" s="59"/>
      <c r="K485" s="59"/>
      <c r="L485" s="59"/>
      <c r="M485" s="59"/>
      <c r="N485" s="59"/>
      <c r="O485" s="59"/>
      <c r="P485" s="59"/>
      <c r="Q485" s="59"/>
      <c r="R485" s="59"/>
      <c r="S485" s="59"/>
      <c r="T485" s="59"/>
      <c r="U485" s="59"/>
      <c r="V485" s="59"/>
    </row>
    <row r="486" spans="1:22">
      <c r="A486" s="59"/>
      <c r="B486" s="59"/>
      <c r="C486" s="59"/>
      <c r="D486" s="59"/>
      <c r="E486" s="59"/>
      <c r="F486" s="59"/>
      <c r="G486" s="59"/>
      <c r="H486" s="59"/>
      <c r="I486" s="59"/>
      <c r="J486" s="59"/>
      <c r="K486" s="59"/>
      <c r="L486" s="59"/>
      <c r="M486" s="59"/>
      <c r="N486" s="59"/>
      <c r="O486" s="59"/>
      <c r="P486" s="59"/>
      <c r="Q486" s="59"/>
      <c r="R486" s="59"/>
      <c r="S486" s="59"/>
      <c r="T486" s="59"/>
      <c r="U486" s="59"/>
      <c r="V486" s="59"/>
    </row>
    <row r="487" spans="1:22">
      <c r="A487" s="59"/>
      <c r="B487" s="59"/>
      <c r="C487" s="59"/>
      <c r="D487" s="59"/>
      <c r="E487" s="59"/>
      <c r="F487" s="59"/>
      <c r="G487" s="59"/>
      <c r="H487" s="59"/>
      <c r="I487" s="59"/>
      <c r="J487" s="59"/>
      <c r="K487" s="59"/>
      <c r="L487" s="59"/>
      <c r="M487" s="59"/>
      <c r="N487" s="59"/>
      <c r="O487" s="59"/>
      <c r="P487" s="59"/>
      <c r="Q487" s="59"/>
      <c r="R487" s="59"/>
      <c r="S487" s="59"/>
      <c r="T487" s="59"/>
      <c r="U487" s="59"/>
      <c r="V487" s="59"/>
    </row>
    <row r="488" spans="1:22">
      <c r="A488" s="59"/>
      <c r="B488" s="59"/>
      <c r="C488" s="59"/>
      <c r="D488" s="59"/>
      <c r="E488" s="59"/>
      <c r="F488" s="59"/>
      <c r="G488" s="59"/>
      <c r="H488" s="59"/>
      <c r="I488" s="59"/>
      <c r="J488" s="59"/>
      <c r="K488" s="59"/>
      <c r="L488" s="59"/>
      <c r="M488" s="59"/>
      <c r="N488" s="59"/>
      <c r="O488" s="59"/>
      <c r="P488" s="59"/>
      <c r="Q488" s="59"/>
      <c r="R488" s="59"/>
      <c r="S488" s="59"/>
      <c r="T488" s="59"/>
      <c r="U488" s="59"/>
      <c r="V488" s="59"/>
    </row>
    <row r="489" spans="1:22">
      <c r="A489" s="59"/>
      <c r="B489" s="59"/>
      <c r="C489" s="59"/>
      <c r="D489" s="59"/>
      <c r="E489" s="59"/>
      <c r="F489" s="59"/>
      <c r="G489" s="59"/>
      <c r="H489" s="59"/>
      <c r="I489" s="59"/>
      <c r="J489" s="59"/>
      <c r="K489" s="59"/>
      <c r="L489" s="59"/>
      <c r="M489" s="59"/>
      <c r="N489" s="59"/>
      <c r="O489" s="59"/>
      <c r="P489" s="59"/>
      <c r="Q489" s="59"/>
      <c r="R489" s="59"/>
      <c r="S489" s="59"/>
      <c r="T489" s="59"/>
      <c r="U489" s="59"/>
      <c r="V489" s="59"/>
    </row>
    <row r="490" spans="1:22">
      <c r="A490" s="59"/>
      <c r="B490" s="59"/>
      <c r="C490" s="59"/>
      <c r="D490" s="59"/>
      <c r="E490" s="59"/>
      <c r="F490" s="59"/>
      <c r="G490" s="59"/>
      <c r="H490" s="59"/>
      <c r="I490" s="59"/>
      <c r="J490" s="59"/>
      <c r="K490" s="59"/>
      <c r="L490" s="59"/>
      <c r="M490" s="59"/>
      <c r="N490" s="59"/>
      <c r="O490" s="59"/>
      <c r="P490" s="59"/>
      <c r="Q490" s="59"/>
      <c r="R490" s="59"/>
      <c r="S490" s="59"/>
      <c r="T490" s="59"/>
      <c r="U490" s="59"/>
      <c r="V490" s="59"/>
    </row>
    <row r="491" spans="1:22">
      <c r="A491" s="59"/>
      <c r="B491" s="59"/>
      <c r="C491" s="59"/>
      <c r="D491" s="59"/>
      <c r="E491" s="59"/>
      <c r="F491" s="59"/>
      <c r="G491" s="59"/>
      <c r="H491" s="59"/>
      <c r="I491" s="59"/>
      <c r="J491" s="59"/>
      <c r="K491" s="59"/>
      <c r="L491" s="59"/>
      <c r="M491" s="59"/>
      <c r="N491" s="59"/>
      <c r="O491" s="59"/>
      <c r="P491" s="59"/>
      <c r="Q491" s="59"/>
      <c r="R491" s="59"/>
      <c r="S491" s="59"/>
      <c r="T491" s="59"/>
      <c r="U491" s="59"/>
      <c r="V491" s="59"/>
    </row>
    <row r="492" spans="1:22">
      <c r="A492" s="59"/>
      <c r="B492" s="59"/>
      <c r="C492" s="59"/>
      <c r="D492" s="59"/>
      <c r="E492" s="59"/>
      <c r="F492" s="59"/>
      <c r="G492" s="59"/>
      <c r="H492" s="59"/>
      <c r="I492" s="59"/>
      <c r="J492" s="59"/>
      <c r="K492" s="59"/>
      <c r="L492" s="59"/>
      <c r="M492" s="59"/>
      <c r="N492" s="59"/>
      <c r="O492" s="59"/>
      <c r="P492" s="59"/>
      <c r="Q492" s="59"/>
      <c r="R492" s="59"/>
      <c r="S492" s="59"/>
      <c r="T492" s="59"/>
      <c r="U492" s="59"/>
      <c r="V492" s="59"/>
    </row>
    <row r="493" spans="1:22">
      <c r="A493" s="59"/>
      <c r="B493" s="59"/>
      <c r="C493" s="59"/>
      <c r="D493" s="59"/>
      <c r="E493" s="59"/>
      <c r="F493" s="59"/>
      <c r="G493" s="59"/>
      <c r="H493" s="59"/>
      <c r="I493" s="59"/>
      <c r="J493" s="59"/>
      <c r="K493" s="59"/>
      <c r="L493" s="59"/>
      <c r="M493" s="59"/>
      <c r="N493" s="59"/>
      <c r="O493" s="59"/>
      <c r="P493" s="59"/>
      <c r="Q493" s="59"/>
      <c r="R493" s="59"/>
      <c r="S493" s="59"/>
      <c r="T493" s="59"/>
      <c r="U493" s="59"/>
      <c r="V493" s="59"/>
    </row>
    <row r="494" spans="1:22">
      <c r="A494" s="59"/>
      <c r="B494" s="59"/>
      <c r="C494" s="59"/>
      <c r="D494" s="59"/>
      <c r="E494" s="59"/>
      <c r="F494" s="59"/>
      <c r="G494" s="59"/>
      <c r="H494" s="59"/>
      <c r="I494" s="59"/>
      <c r="J494" s="59"/>
      <c r="K494" s="59"/>
      <c r="L494" s="59"/>
      <c r="M494" s="59"/>
      <c r="N494" s="59"/>
      <c r="O494" s="59"/>
      <c r="P494" s="59"/>
      <c r="Q494" s="59"/>
      <c r="R494" s="59"/>
      <c r="S494" s="59"/>
      <c r="T494" s="59"/>
      <c r="U494" s="59"/>
      <c r="V494" s="59"/>
    </row>
    <row r="495" spans="1:22">
      <c r="A495" s="59"/>
      <c r="B495" s="59"/>
      <c r="C495" s="59"/>
      <c r="D495" s="59"/>
      <c r="E495" s="59"/>
      <c r="F495" s="59"/>
      <c r="G495" s="59"/>
      <c r="H495" s="59"/>
      <c r="I495" s="59"/>
      <c r="J495" s="59"/>
      <c r="K495" s="59"/>
      <c r="L495" s="59"/>
      <c r="M495" s="59"/>
      <c r="N495" s="59"/>
      <c r="O495" s="59"/>
      <c r="P495" s="59"/>
      <c r="Q495" s="59"/>
      <c r="R495" s="59"/>
      <c r="S495" s="59"/>
      <c r="T495" s="59"/>
      <c r="U495" s="59"/>
      <c r="V495" s="59"/>
    </row>
    <row r="496" spans="1:22">
      <c r="A496" s="59"/>
      <c r="B496" s="59"/>
      <c r="C496" s="59"/>
      <c r="D496" s="59"/>
      <c r="E496" s="59"/>
      <c r="F496" s="59"/>
      <c r="G496" s="59"/>
      <c r="H496" s="59"/>
      <c r="I496" s="59"/>
      <c r="J496" s="59"/>
      <c r="K496" s="59"/>
      <c r="L496" s="59"/>
      <c r="M496" s="59"/>
      <c r="N496" s="59"/>
      <c r="O496" s="59"/>
      <c r="P496" s="59"/>
      <c r="Q496" s="59"/>
      <c r="R496" s="59"/>
      <c r="S496" s="59"/>
      <c r="T496" s="59"/>
      <c r="U496" s="59"/>
      <c r="V496" s="59"/>
    </row>
    <row r="497" spans="1:22">
      <c r="A497" s="59"/>
      <c r="B497" s="59"/>
      <c r="C497" s="59"/>
      <c r="D497" s="59"/>
      <c r="E497" s="59"/>
      <c r="F497" s="59"/>
      <c r="G497" s="59"/>
      <c r="H497" s="59"/>
      <c r="I497" s="59"/>
      <c r="J497" s="59"/>
      <c r="K497" s="59"/>
      <c r="L497" s="59"/>
      <c r="M497" s="59"/>
      <c r="N497" s="59"/>
      <c r="O497" s="59"/>
      <c r="P497" s="59"/>
      <c r="Q497" s="59"/>
      <c r="R497" s="59"/>
      <c r="S497" s="59"/>
      <c r="T497" s="59"/>
      <c r="U497" s="59"/>
      <c r="V497" s="59"/>
    </row>
    <row r="498" spans="1:22">
      <c r="A498" s="59"/>
      <c r="B498" s="59"/>
      <c r="C498" s="59"/>
      <c r="D498" s="59"/>
      <c r="E498" s="59"/>
      <c r="F498" s="59"/>
      <c r="G498" s="59"/>
      <c r="H498" s="59"/>
      <c r="I498" s="59"/>
      <c r="J498" s="59"/>
      <c r="K498" s="59"/>
      <c r="L498" s="59"/>
      <c r="M498" s="59"/>
      <c r="N498" s="59"/>
      <c r="O498" s="59"/>
      <c r="P498" s="59"/>
      <c r="Q498" s="59"/>
      <c r="R498" s="59"/>
      <c r="S498" s="59"/>
      <c r="T498" s="59"/>
      <c r="U498" s="59"/>
      <c r="V498" s="59"/>
    </row>
    <row r="499" spans="1:22">
      <c r="A499" s="59"/>
      <c r="B499" s="59"/>
      <c r="C499" s="59"/>
      <c r="D499" s="59"/>
      <c r="E499" s="59"/>
      <c r="F499" s="59"/>
      <c r="G499" s="59"/>
      <c r="H499" s="59"/>
      <c r="I499" s="59"/>
      <c r="J499" s="59"/>
      <c r="K499" s="59"/>
      <c r="L499" s="59"/>
      <c r="M499" s="59"/>
      <c r="N499" s="59"/>
      <c r="O499" s="59"/>
      <c r="P499" s="59"/>
      <c r="Q499" s="59"/>
      <c r="R499" s="59"/>
      <c r="S499" s="59"/>
      <c r="T499" s="59"/>
      <c r="U499" s="59"/>
      <c r="V499" s="59"/>
    </row>
    <row r="500" spans="1:22">
      <c r="A500" s="59"/>
      <c r="B500" s="59"/>
      <c r="C500" s="59"/>
      <c r="D500" s="59"/>
      <c r="E500" s="59"/>
      <c r="F500" s="59"/>
      <c r="G500" s="59"/>
      <c r="H500" s="59"/>
      <c r="I500" s="59"/>
      <c r="J500" s="59"/>
      <c r="K500" s="59"/>
      <c r="L500" s="59"/>
      <c r="M500" s="59"/>
      <c r="N500" s="59"/>
      <c r="O500" s="59"/>
      <c r="P500" s="59"/>
      <c r="Q500" s="59"/>
      <c r="R500" s="59"/>
      <c r="S500" s="59"/>
      <c r="T500" s="59"/>
      <c r="U500" s="59"/>
      <c r="V500" s="59"/>
    </row>
    <row r="501" spans="1:22">
      <c r="A501" s="59"/>
      <c r="B501" s="59"/>
      <c r="C501" s="59"/>
      <c r="D501" s="59"/>
      <c r="E501" s="59"/>
      <c r="F501" s="59"/>
      <c r="G501" s="59"/>
      <c r="H501" s="59"/>
      <c r="I501" s="59"/>
      <c r="J501" s="59"/>
      <c r="K501" s="59"/>
      <c r="L501" s="59"/>
      <c r="M501" s="59"/>
      <c r="N501" s="59"/>
      <c r="O501" s="59"/>
      <c r="P501" s="59"/>
      <c r="Q501" s="59"/>
      <c r="R501" s="59"/>
      <c r="S501" s="59"/>
      <c r="T501" s="59"/>
      <c r="U501" s="59"/>
      <c r="V501" s="59"/>
    </row>
    <row r="502" spans="1:22">
      <c r="A502" s="59"/>
      <c r="B502" s="59"/>
      <c r="C502" s="59"/>
      <c r="D502" s="59"/>
      <c r="E502" s="59"/>
      <c r="F502" s="59"/>
      <c r="G502" s="59"/>
      <c r="H502" s="59"/>
      <c r="I502" s="59"/>
      <c r="J502" s="59"/>
      <c r="K502" s="59"/>
      <c r="L502" s="59"/>
      <c r="M502" s="59"/>
      <c r="N502" s="59"/>
      <c r="O502" s="59"/>
      <c r="P502" s="59"/>
      <c r="Q502" s="59"/>
      <c r="R502" s="59"/>
      <c r="S502" s="59"/>
      <c r="T502" s="59"/>
      <c r="U502" s="59"/>
      <c r="V502" s="59"/>
    </row>
    <row r="503" spans="1:22">
      <c r="A503" s="59"/>
      <c r="B503" s="59"/>
      <c r="C503" s="59"/>
      <c r="D503" s="59"/>
      <c r="E503" s="59"/>
      <c r="F503" s="59"/>
      <c r="G503" s="59"/>
      <c r="H503" s="59"/>
      <c r="I503" s="59"/>
      <c r="J503" s="59"/>
      <c r="K503" s="59"/>
      <c r="L503" s="59"/>
      <c r="M503" s="59"/>
      <c r="N503" s="59"/>
      <c r="O503" s="59"/>
      <c r="P503" s="59"/>
      <c r="Q503" s="59"/>
      <c r="R503" s="59"/>
      <c r="S503" s="59"/>
      <c r="T503" s="59"/>
      <c r="U503" s="59"/>
      <c r="V503" s="59"/>
    </row>
    <row r="504" spans="1:22">
      <c r="A504" s="59"/>
      <c r="B504" s="59"/>
      <c r="C504" s="59"/>
      <c r="D504" s="59"/>
      <c r="E504" s="59"/>
      <c r="F504" s="59"/>
      <c r="G504" s="59"/>
      <c r="H504" s="59"/>
      <c r="I504" s="59"/>
      <c r="J504" s="59"/>
      <c r="K504" s="59"/>
      <c r="L504" s="59"/>
      <c r="M504" s="59"/>
      <c r="N504" s="59"/>
      <c r="O504" s="59"/>
      <c r="P504" s="59"/>
      <c r="Q504" s="59"/>
      <c r="R504" s="59"/>
      <c r="S504" s="59"/>
      <c r="T504" s="59"/>
      <c r="U504" s="59"/>
      <c r="V504" s="59"/>
    </row>
    <row r="505" spans="1:22">
      <c r="A505" s="59"/>
      <c r="B505" s="59"/>
      <c r="C505" s="59"/>
      <c r="D505" s="59"/>
      <c r="E505" s="59"/>
      <c r="F505" s="59"/>
      <c r="G505" s="59"/>
      <c r="H505" s="59"/>
      <c r="I505" s="59"/>
      <c r="J505" s="59"/>
      <c r="K505" s="59"/>
      <c r="L505" s="59"/>
      <c r="M505" s="59"/>
      <c r="N505" s="59"/>
      <c r="O505" s="59"/>
      <c r="P505" s="59"/>
      <c r="Q505" s="59"/>
      <c r="R505" s="59"/>
      <c r="S505" s="59"/>
      <c r="T505" s="59"/>
      <c r="U505" s="59"/>
      <c r="V505" s="59"/>
    </row>
    <row r="506" spans="1:22">
      <c r="A506" s="59"/>
      <c r="B506" s="59"/>
      <c r="C506" s="59"/>
      <c r="D506" s="59"/>
      <c r="E506" s="59"/>
      <c r="F506" s="59"/>
      <c r="G506" s="59"/>
      <c r="H506" s="59"/>
      <c r="I506" s="59"/>
      <c r="J506" s="59"/>
      <c r="K506" s="59"/>
      <c r="L506" s="59"/>
      <c r="M506" s="59"/>
      <c r="N506" s="59"/>
      <c r="O506" s="59"/>
      <c r="P506" s="59"/>
      <c r="Q506" s="59"/>
      <c r="R506" s="59"/>
      <c r="S506" s="59"/>
      <c r="T506" s="59"/>
      <c r="U506" s="59"/>
      <c r="V506" s="59"/>
    </row>
    <row r="507" spans="1:22">
      <c r="A507" s="59"/>
      <c r="B507" s="59"/>
      <c r="C507" s="59"/>
      <c r="D507" s="59"/>
      <c r="E507" s="59"/>
      <c r="F507" s="59"/>
      <c r="G507" s="59"/>
      <c r="H507" s="59"/>
      <c r="I507" s="59"/>
      <c r="J507" s="59"/>
      <c r="K507" s="59"/>
      <c r="L507" s="59"/>
      <c r="M507" s="59"/>
      <c r="N507" s="59"/>
      <c r="O507" s="59"/>
      <c r="P507" s="59"/>
      <c r="Q507" s="59"/>
      <c r="R507" s="59"/>
      <c r="S507" s="59"/>
      <c r="T507" s="59"/>
      <c r="U507" s="59"/>
      <c r="V507" s="59"/>
    </row>
    <row r="508" spans="1:22">
      <c r="A508" s="59"/>
      <c r="B508" s="59"/>
      <c r="C508" s="59"/>
      <c r="D508" s="59"/>
      <c r="E508" s="59"/>
      <c r="F508" s="59"/>
      <c r="G508" s="59"/>
      <c r="H508" s="59"/>
      <c r="I508" s="59"/>
      <c r="J508" s="59"/>
      <c r="K508" s="59"/>
      <c r="L508" s="59"/>
      <c r="M508" s="59"/>
      <c r="N508" s="59"/>
      <c r="O508" s="59"/>
      <c r="P508" s="59"/>
      <c r="Q508" s="59"/>
      <c r="R508" s="59"/>
      <c r="S508" s="59"/>
      <c r="T508" s="59"/>
      <c r="U508" s="59"/>
      <c r="V508" s="59"/>
    </row>
    <row r="509" spans="1:22">
      <c r="A509" s="59"/>
      <c r="B509" s="59"/>
      <c r="C509" s="59"/>
      <c r="D509" s="59"/>
      <c r="E509" s="59"/>
      <c r="F509" s="59"/>
      <c r="G509" s="59"/>
      <c r="H509" s="59"/>
      <c r="I509" s="59"/>
      <c r="J509" s="59"/>
      <c r="K509" s="59"/>
      <c r="L509" s="59"/>
      <c r="M509" s="59"/>
      <c r="N509" s="59"/>
      <c r="O509" s="59"/>
      <c r="P509" s="59"/>
      <c r="Q509" s="59"/>
      <c r="R509" s="59"/>
      <c r="S509" s="59"/>
      <c r="T509" s="59"/>
      <c r="U509" s="59"/>
      <c r="V509" s="59"/>
    </row>
    <row r="510" spans="1:22">
      <c r="A510" s="59"/>
      <c r="B510" s="59"/>
      <c r="C510" s="59"/>
      <c r="D510" s="59"/>
      <c r="E510" s="59"/>
      <c r="F510" s="59"/>
      <c r="G510" s="59"/>
      <c r="H510" s="59"/>
      <c r="I510" s="59"/>
      <c r="J510" s="59"/>
      <c r="K510" s="59"/>
      <c r="L510" s="59"/>
      <c r="M510" s="59"/>
      <c r="N510" s="59"/>
      <c r="O510" s="59"/>
      <c r="P510" s="59"/>
      <c r="Q510" s="59"/>
      <c r="R510" s="59"/>
      <c r="S510" s="59"/>
      <c r="T510" s="59"/>
      <c r="U510" s="59"/>
      <c r="V510" s="59"/>
    </row>
    <row r="511" spans="1:22">
      <c r="A511" s="59"/>
      <c r="B511" s="59"/>
      <c r="C511" s="59"/>
      <c r="D511" s="59"/>
      <c r="E511" s="59"/>
      <c r="F511" s="59"/>
      <c r="G511" s="59"/>
      <c r="H511" s="59"/>
      <c r="I511" s="59"/>
      <c r="J511" s="59"/>
      <c r="K511" s="59"/>
      <c r="L511" s="59"/>
      <c r="M511" s="59"/>
      <c r="N511" s="59"/>
      <c r="O511" s="59"/>
      <c r="P511" s="59"/>
      <c r="Q511" s="59"/>
      <c r="R511" s="59"/>
      <c r="S511" s="59"/>
      <c r="T511" s="59"/>
      <c r="U511" s="59"/>
      <c r="V511" s="59"/>
    </row>
    <row r="512" spans="1:22">
      <c r="A512" s="59"/>
      <c r="B512" s="59"/>
      <c r="C512" s="59"/>
      <c r="D512" s="59"/>
      <c r="E512" s="59"/>
      <c r="F512" s="59"/>
      <c r="G512" s="59"/>
      <c r="H512" s="59"/>
      <c r="I512" s="59"/>
      <c r="J512" s="59"/>
      <c r="K512" s="59"/>
      <c r="L512" s="59"/>
      <c r="M512" s="59"/>
      <c r="N512" s="59"/>
      <c r="O512" s="59"/>
      <c r="P512" s="59"/>
      <c r="Q512" s="59"/>
      <c r="R512" s="59"/>
      <c r="S512" s="59"/>
      <c r="T512" s="59"/>
      <c r="U512" s="59"/>
      <c r="V512" s="59"/>
    </row>
    <row r="513" spans="1:22">
      <c r="A513" s="59"/>
      <c r="B513" s="59"/>
      <c r="C513" s="59"/>
      <c r="D513" s="59"/>
      <c r="E513" s="59"/>
      <c r="F513" s="59"/>
      <c r="G513" s="59"/>
      <c r="H513" s="59"/>
      <c r="I513" s="59"/>
      <c r="J513" s="59"/>
      <c r="K513" s="59"/>
      <c r="L513" s="59"/>
      <c r="M513" s="59"/>
      <c r="N513" s="59"/>
      <c r="O513" s="59"/>
      <c r="P513" s="59"/>
      <c r="Q513" s="59"/>
      <c r="R513" s="59"/>
      <c r="S513" s="59"/>
      <c r="T513" s="59"/>
      <c r="U513" s="59"/>
      <c r="V513" s="59"/>
    </row>
    <row r="514" spans="1:22">
      <c r="A514" s="59"/>
      <c r="B514" s="59"/>
      <c r="C514" s="59"/>
      <c r="D514" s="59"/>
      <c r="E514" s="59"/>
      <c r="F514" s="59"/>
      <c r="G514" s="59"/>
      <c r="H514" s="59"/>
      <c r="I514" s="59"/>
      <c r="J514" s="59"/>
      <c r="K514" s="59"/>
      <c r="L514" s="59"/>
      <c r="M514" s="59"/>
      <c r="N514" s="59"/>
      <c r="O514" s="59"/>
      <c r="P514" s="59"/>
      <c r="Q514" s="59"/>
      <c r="R514" s="59"/>
      <c r="S514" s="59"/>
      <c r="T514" s="59"/>
      <c r="U514" s="59"/>
      <c r="V514" s="59"/>
    </row>
    <row r="515" spans="1:22">
      <c r="A515" s="59"/>
      <c r="B515" s="59"/>
      <c r="C515" s="59"/>
      <c r="D515" s="59"/>
      <c r="E515" s="59"/>
      <c r="F515" s="59"/>
      <c r="G515" s="59"/>
      <c r="H515" s="59"/>
      <c r="I515" s="59"/>
      <c r="J515" s="59"/>
      <c r="K515" s="59"/>
      <c r="L515" s="59"/>
      <c r="M515" s="59"/>
      <c r="N515" s="59"/>
      <c r="O515" s="59"/>
      <c r="P515" s="59"/>
      <c r="Q515" s="59"/>
      <c r="R515" s="59"/>
      <c r="S515" s="59"/>
      <c r="T515" s="59"/>
      <c r="U515" s="59"/>
      <c r="V515" s="59"/>
    </row>
    <row r="516" spans="1:22">
      <c r="A516" s="59"/>
      <c r="B516" s="59"/>
      <c r="C516" s="59"/>
      <c r="D516" s="59"/>
      <c r="E516" s="59"/>
      <c r="F516" s="59"/>
      <c r="G516" s="59"/>
      <c r="H516" s="59"/>
      <c r="I516" s="59"/>
      <c r="J516" s="59"/>
      <c r="K516" s="59"/>
      <c r="L516" s="59"/>
      <c r="M516" s="59"/>
      <c r="N516" s="59"/>
      <c r="O516" s="59"/>
      <c r="P516" s="59"/>
      <c r="Q516" s="59"/>
      <c r="R516" s="59"/>
      <c r="S516" s="59"/>
      <c r="T516" s="59"/>
      <c r="U516" s="59"/>
      <c r="V516" s="59"/>
    </row>
    <row r="517" spans="1:22">
      <c r="A517" s="59"/>
      <c r="B517" s="59"/>
      <c r="C517" s="59"/>
      <c r="D517" s="59"/>
      <c r="E517" s="59"/>
      <c r="F517" s="59"/>
      <c r="G517" s="59"/>
      <c r="H517" s="59"/>
      <c r="I517" s="59"/>
      <c r="J517" s="59"/>
      <c r="K517" s="59"/>
      <c r="L517" s="59"/>
      <c r="M517" s="59"/>
      <c r="N517" s="59"/>
      <c r="O517" s="59"/>
      <c r="P517" s="59"/>
      <c r="Q517" s="59"/>
      <c r="R517" s="59"/>
      <c r="S517" s="59"/>
      <c r="T517" s="59"/>
      <c r="U517" s="59"/>
      <c r="V517" s="59"/>
    </row>
    <row r="518" spans="1:22">
      <c r="A518" s="59"/>
      <c r="B518" s="59"/>
      <c r="C518" s="59"/>
      <c r="D518" s="59"/>
      <c r="E518" s="59"/>
      <c r="F518" s="59"/>
      <c r="G518" s="59"/>
      <c r="H518" s="59"/>
      <c r="I518" s="59"/>
      <c r="J518" s="59"/>
      <c r="K518" s="59"/>
      <c r="L518" s="59"/>
      <c r="M518" s="59"/>
      <c r="N518" s="59"/>
      <c r="O518" s="59"/>
      <c r="P518" s="59"/>
      <c r="Q518" s="59"/>
      <c r="R518" s="59"/>
      <c r="S518" s="59"/>
      <c r="T518" s="59"/>
      <c r="U518" s="59"/>
      <c r="V518" s="59"/>
    </row>
    <row r="519" spans="1:22">
      <c r="A519" s="59"/>
      <c r="B519" s="59"/>
      <c r="C519" s="59"/>
      <c r="D519" s="59"/>
      <c r="E519" s="59"/>
      <c r="F519" s="59"/>
      <c r="G519" s="59"/>
      <c r="H519" s="59"/>
      <c r="I519" s="59"/>
      <c r="J519" s="59"/>
      <c r="K519" s="59"/>
      <c r="L519" s="59"/>
      <c r="M519" s="59"/>
      <c r="N519" s="59"/>
      <c r="O519" s="59"/>
      <c r="P519" s="59"/>
      <c r="Q519" s="59"/>
      <c r="R519" s="59"/>
      <c r="S519" s="59"/>
      <c r="T519" s="59"/>
      <c r="U519" s="59"/>
      <c r="V519" s="59"/>
    </row>
    <row r="520" spans="1:22">
      <c r="A520" s="59"/>
      <c r="B520" s="59"/>
      <c r="C520" s="59"/>
      <c r="D520" s="59"/>
      <c r="E520" s="59"/>
      <c r="F520" s="59"/>
      <c r="G520" s="59"/>
      <c r="H520" s="59"/>
      <c r="I520" s="59"/>
      <c r="J520" s="59"/>
      <c r="K520" s="59"/>
      <c r="L520" s="59"/>
      <c r="M520" s="59"/>
      <c r="N520" s="59"/>
      <c r="O520" s="59"/>
      <c r="P520" s="59"/>
      <c r="Q520" s="59"/>
      <c r="R520" s="59"/>
      <c r="S520" s="59"/>
      <c r="T520" s="59"/>
      <c r="U520" s="59"/>
      <c r="V520" s="59"/>
    </row>
    <row r="521" spans="1:22">
      <c r="A521" s="59"/>
      <c r="B521" s="59"/>
      <c r="C521" s="59"/>
      <c r="D521" s="59"/>
      <c r="E521" s="59"/>
      <c r="F521" s="59"/>
      <c r="G521" s="59"/>
      <c r="H521" s="59"/>
      <c r="I521" s="59"/>
      <c r="J521" s="59"/>
      <c r="K521" s="59"/>
      <c r="L521" s="59"/>
      <c r="M521" s="59"/>
      <c r="N521" s="59"/>
      <c r="O521" s="59"/>
      <c r="P521" s="59"/>
      <c r="Q521" s="59"/>
      <c r="R521" s="59"/>
      <c r="S521" s="59"/>
      <c r="T521" s="59"/>
      <c r="U521" s="59"/>
      <c r="V521" s="59"/>
    </row>
    <row r="522" spans="1:22">
      <c r="A522" s="59"/>
      <c r="B522" s="59"/>
      <c r="C522" s="59"/>
      <c r="D522" s="59"/>
      <c r="E522" s="59"/>
      <c r="F522" s="59"/>
      <c r="G522" s="59"/>
      <c r="H522" s="59"/>
      <c r="I522" s="59"/>
      <c r="J522" s="59"/>
      <c r="K522" s="59"/>
      <c r="L522" s="59"/>
      <c r="M522" s="59"/>
      <c r="N522" s="59"/>
      <c r="O522" s="59"/>
      <c r="P522" s="59"/>
      <c r="Q522" s="59"/>
      <c r="R522" s="59"/>
      <c r="S522" s="59"/>
      <c r="T522" s="59"/>
      <c r="U522" s="59"/>
      <c r="V522" s="59"/>
    </row>
    <row r="523" spans="1:22">
      <c r="A523" s="59"/>
      <c r="B523" s="59"/>
      <c r="C523" s="59"/>
      <c r="D523" s="59"/>
      <c r="E523" s="59"/>
      <c r="F523" s="59"/>
      <c r="G523" s="59"/>
      <c r="H523" s="59"/>
      <c r="I523" s="59"/>
      <c r="J523" s="59"/>
      <c r="K523" s="59"/>
      <c r="L523" s="59"/>
      <c r="M523" s="59"/>
      <c r="N523" s="59"/>
      <c r="O523" s="59"/>
      <c r="P523" s="59"/>
      <c r="Q523" s="59"/>
      <c r="R523" s="59"/>
      <c r="S523" s="59"/>
      <c r="T523" s="59"/>
      <c r="U523" s="59"/>
      <c r="V523" s="59"/>
    </row>
    <row r="524" spans="1:22">
      <c r="A524" s="59"/>
      <c r="B524" s="59"/>
      <c r="C524" s="59"/>
      <c r="D524" s="59"/>
      <c r="E524" s="59"/>
      <c r="F524" s="59"/>
      <c r="G524" s="59"/>
      <c r="H524" s="59"/>
      <c r="I524" s="59"/>
      <c r="J524" s="59"/>
      <c r="K524" s="59"/>
      <c r="L524" s="59"/>
      <c r="M524" s="59"/>
      <c r="N524" s="59"/>
      <c r="O524" s="59"/>
      <c r="P524" s="59"/>
      <c r="Q524" s="59"/>
      <c r="R524" s="59"/>
      <c r="S524" s="59"/>
      <c r="T524" s="59"/>
      <c r="U524" s="59"/>
      <c r="V524" s="59"/>
    </row>
    <row r="525" spans="1:22">
      <c r="A525" s="59"/>
      <c r="B525" s="59"/>
      <c r="C525" s="59"/>
      <c r="D525" s="59"/>
      <c r="E525" s="59"/>
      <c r="F525" s="59"/>
      <c r="G525" s="59"/>
      <c r="H525" s="59"/>
      <c r="I525" s="59"/>
      <c r="J525" s="59"/>
      <c r="K525" s="59"/>
      <c r="L525" s="59"/>
      <c r="M525" s="59"/>
      <c r="N525" s="59"/>
      <c r="O525" s="59"/>
      <c r="P525" s="59"/>
      <c r="Q525" s="59"/>
      <c r="R525" s="59"/>
      <c r="S525" s="59"/>
      <c r="T525" s="59"/>
      <c r="U525" s="59"/>
      <c r="V525" s="59"/>
    </row>
    <row r="526" spans="1:22">
      <c r="A526" s="59"/>
      <c r="B526" s="59"/>
      <c r="C526" s="59"/>
      <c r="D526" s="59"/>
      <c r="E526" s="59"/>
      <c r="F526" s="59"/>
      <c r="G526" s="59"/>
      <c r="H526" s="59"/>
      <c r="I526" s="59"/>
      <c r="J526" s="59"/>
      <c r="K526" s="59"/>
      <c r="L526" s="59"/>
      <c r="M526" s="59"/>
      <c r="N526" s="59"/>
      <c r="O526" s="59"/>
      <c r="P526" s="59"/>
      <c r="Q526" s="59"/>
      <c r="R526" s="59"/>
      <c r="S526" s="59"/>
      <c r="T526" s="59"/>
      <c r="U526" s="59"/>
      <c r="V526" s="59"/>
    </row>
    <row r="527" spans="1:22">
      <c r="A527" s="59"/>
      <c r="B527" s="59"/>
      <c r="C527" s="59"/>
      <c r="D527" s="59"/>
      <c r="E527" s="59"/>
      <c r="F527" s="59"/>
      <c r="G527" s="59"/>
      <c r="H527" s="59"/>
      <c r="I527" s="59"/>
      <c r="J527" s="59"/>
      <c r="K527" s="59"/>
      <c r="L527" s="59"/>
      <c r="M527" s="59"/>
      <c r="N527" s="59"/>
      <c r="O527" s="59"/>
      <c r="P527" s="59"/>
      <c r="Q527" s="59"/>
      <c r="R527" s="59"/>
      <c r="S527" s="59"/>
      <c r="T527" s="59"/>
      <c r="U527" s="59"/>
      <c r="V527" s="59"/>
    </row>
    <row r="528" spans="1:22">
      <c r="A528" s="59"/>
      <c r="B528" s="59"/>
      <c r="C528" s="59"/>
      <c r="D528" s="59"/>
      <c r="E528" s="59"/>
      <c r="F528" s="59"/>
      <c r="G528" s="59"/>
      <c r="H528" s="59"/>
      <c r="I528" s="59"/>
      <c r="J528" s="59"/>
      <c r="K528" s="59"/>
      <c r="L528" s="59"/>
      <c r="M528" s="59"/>
      <c r="N528" s="59"/>
      <c r="O528" s="59"/>
      <c r="P528" s="59"/>
      <c r="Q528" s="59"/>
      <c r="R528" s="59"/>
      <c r="S528" s="59"/>
      <c r="T528" s="59"/>
      <c r="U528" s="59"/>
      <c r="V528" s="59"/>
    </row>
    <row r="529" spans="1:22">
      <c r="A529" s="59"/>
      <c r="B529" s="59"/>
      <c r="C529" s="59"/>
      <c r="D529" s="59"/>
      <c r="E529" s="59"/>
      <c r="F529" s="59"/>
      <c r="G529" s="59"/>
      <c r="H529" s="59"/>
      <c r="I529" s="59"/>
      <c r="J529" s="59"/>
      <c r="K529" s="59"/>
      <c r="L529" s="59"/>
      <c r="M529" s="59"/>
      <c r="N529" s="59"/>
      <c r="O529" s="59"/>
      <c r="P529" s="59"/>
      <c r="Q529" s="59"/>
      <c r="R529" s="59"/>
      <c r="S529" s="59"/>
      <c r="T529" s="59"/>
      <c r="U529" s="59"/>
      <c r="V529" s="59"/>
    </row>
    <row r="530" spans="1:22">
      <c r="A530" s="59"/>
      <c r="B530" s="59"/>
      <c r="C530" s="59"/>
      <c r="D530" s="59"/>
      <c r="E530" s="59"/>
      <c r="F530" s="59"/>
      <c r="G530" s="59"/>
      <c r="H530" s="59"/>
      <c r="I530" s="59"/>
      <c r="J530" s="59"/>
      <c r="K530" s="59"/>
      <c r="L530" s="59"/>
      <c r="M530" s="59"/>
      <c r="N530" s="59"/>
      <c r="O530" s="59"/>
      <c r="P530" s="59"/>
      <c r="Q530" s="59"/>
      <c r="R530" s="59"/>
      <c r="S530" s="59"/>
      <c r="T530" s="59"/>
      <c r="U530" s="59"/>
      <c r="V530" s="59"/>
    </row>
    <row r="531" spans="1:22">
      <c r="A531" s="59"/>
      <c r="B531" s="59"/>
      <c r="C531" s="59"/>
      <c r="D531" s="59"/>
      <c r="E531" s="59"/>
      <c r="F531" s="59"/>
      <c r="G531" s="59"/>
      <c r="H531" s="59"/>
      <c r="I531" s="59"/>
      <c r="J531" s="59"/>
      <c r="K531" s="59"/>
      <c r="L531" s="59"/>
      <c r="M531" s="59"/>
      <c r="N531" s="59"/>
      <c r="O531" s="59"/>
      <c r="P531" s="59"/>
      <c r="Q531" s="59"/>
      <c r="R531" s="59"/>
      <c r="S531" s="59"/>
      <c r="T531" s="59"/>
      <c r="U531" s="59"/>
      <c r="V531" s="59"/>
    </row>
    <row r="532" spans="1:22">
      <c r="A532" s="59"/>
      <c r="B532" s="59"/>
      <c r="C532" s="59"/>
      <c r="D532" s="59"/>
      <c r="E532" s="59"/>
      <c r="F532" s="59"/>
      <c r="G532" s="59"/>
      <c r="H532" s="59"/>
      <c r="I532" s="59"/>
      <c r="J532" s="59"/>
      <c r="K532" s="59"/>
      <c r="L532" s="59"/>
      <c r="M532" s="59"/>
      <c r="N532" s="59"/>
      <c r="O532" s="59"/>
      <c r="P532" s="59"/>
      <c r="Q532" s="59"/>
      <c r="R532" s="59"/>
      <c r="S532" s="59"/>
      <c r="T532" s="59"/>
      <c r="U532" s="59"/>
      <c r="V532" s="59"/>
    </row>
    <row r="533" spans="1:22">
      <c r="A533" s="59"/>
      <c r="B533" s="59"/>
      <c r="C533" s="59"/>
      <c r="D533" s="59"/>
      <c r="E533" s="59"/>
      <c r="F533" s="59"/>
      <c r="G533" s="59"/>
      <c r="H533" s="59"/>
      <c r="I533" s="59"/>
      <c r="J533" s="59"/>
      <c r="K533" s="59"/>
      <c r="L533" s="59"/>
      <c r="M533" s="59"/>
      <c r="N533" s="59"/>
      <c r="O533" s="59"/>
      <c r="P533" s="59"/>
      <c r="Q533" s="59"/>
      <c r="R533" s="59"/>
      <c r="S533" s="59"/>
      <c r="T533" s="59"/>
      <c r="U533" s="59"/>
      <c r="V533" s="59"/>
    </row>
    <row r="534" spans="1:22">
      <c r="A534" s="59"/>
      <c r="B534" s="59"/>
      <c r="C534" s="59"/>
      <c r="D534" s="59"/>
      <c r="E534" s="59"/>
      <c r="F534" s="59"/>
      <c r="G534" s="59"/>
      <c r="H534" s="59"/>
      <c r="I534" s="59"/>
      <c r="J534" s="59"/>
      <c r="K534" s="59"/>
      <c r="L534" s="59"/>
      <c r="M534" s="59"/>
      <c r="N534" s="59"/>
      <c r="O534" s="59"/>
      <c r="P534" s="59"/>
      <c r="Q534" s="59"/>
      <c r="R534" s="59"/>
      <c r="S534" s="59"/>
      <c r="T534" s="59"/>
      <c r="U534" s="59"/>
      <c r="V534" s="59"/>
    </row>
    <row r="535" spans="1:22">
      <c r="A535" s="59"/>
      <c r="B535" s="59"/>
      <c r="C535" s="59"/>
      <c r="D535" s="59"/>
      <c r="E535" s="59"/>
      <c r="F535" s="59"/>
      <c r="G535" s="59"/>
      <c r="H535" s="59"/>
      <c r="I535" s="59"/>
      <c r="J535" s="59"/>
      <c r="K535" s="59"/>
      <c r="L535" s="59"/>
      <c r="M535" s="59"/>
      <c r="N535" s="59"/>
      <c r="O535" s="59"/>
      <c r="P535" s="59"/>
      <c r="Q535" s="59"/>
      <c r="R535" s="59"/>
      <c r="S535" s="59"/>
      <c r="T535" s="59"/>
      <c r="U535" s="59"/>
      <c r="V535" s="59"/>
    </row>
    <row r="536" spans="1:22">
      <c r="A536" s="59"/>
      <c r="B536" s="59"/>
      <c r="C536" s="59"/>
      <c r="D536" s="59"/>
      <c r="E536" s="59"/>
      <c r="F536" s="59"/>
      <c r="G536" s="59"/>
      <c r="H536" s="59"/>
      <c r="I536" s="59"/>
      <c r="J536" s="59"/>
      <c r="K536" s="59"/>
      <c r="L536" s="59"/>
      <c r="M536" s="59"/>
      <c r="N536" s="59"/>
      <c r="O536" s="59"/>
      <c r="P536" s="59"/>
      <c r="Q536" s="59"/>
      <c r="R536" s="59"/>
      <c r="S536" s="59"/>
      <c r="T536" s="59"/>
      <c r="U536" s="59"/>
      <c r="V536" s="59"/>
    </row>
    <row r="537" spans="1:22">
      <c r="A537" s="59"/>
      <c r="B537" s="59"/>
      <c r="C537" s="59"/>
      <c r="D537" s="59"/>
      <c r="E537" s="59"/>
      <c r="F537" s="59"/>
      <c r="G537" s="59"/>
      <c r="H537" s="59"/>
      <c r="I537" s="59"/>
      <c r="J537" s="59"/>
      <c r="K537" s="59"/>
      <c r="L537" s="59"/>
      <c r="M537" s="59"/>
      <c r="N537" s="59"/>
      <c r="O537" s="59"/>
      <c r="P537" s="59"/>
      <c r="Q537" s="59"/>
      <c r="R537" s="59"/>
      <c r="S537" s="59"/>
      <c r="T537" s="59"/>
      <c r="U537" s="59"/>
      <c r="V537" s="59"/>
    </row>
    <row r="538" spans="1:22">
      <c r="A538" s="59"/>
      <c r="B538" s="59"/>
      <c r="C538" s="59"/>
      <c r="D538" s="59"/>
      <c r="E538" s="59"/>
      <c r="F538" s="59"/>
      <c r="G538" s="59"/>
      <c r="H538" s="59"/>
      <c r="I538" s="59"/>
      <c r="J538" s="59"/>
      <c r="K538" s="59"/>
      <c r="L538" s="59"/>
      <c r="M538" s="59"/>
      <c r="N538" s="59"/>
      <c r="O538" s="59"/>
      <c r="P538" s="59"/>
      <c r="Q538" s="59"/>
      <c r="R538" s="59"/>
      <c r="S538" s="59"/>
      <c r="T538" s="59"/>
      <c r="U538" s="59"/>
      <c r="V538" s="59"/>
    </row>
    <row r="539" spans="1:22">
      <c r="A539" s="59"/>
      <c r="B539" s="59"/>
      <c r="C539" s="59"/>
      <c r="D539" s="59"/>
      <c r="E539" s="59"/>
      <c r="F539" s="59"/>
      <c r="G539" s="59"/>
      <c r="H539" s="59"/>
      <c r="I539" s="59"/>
      <c r="J539" s="59"/>
      <c r="K539" s="59"/>
      <c r="L539" s="59"/>
      <c r="M539" s="59"/>
      <c r="N539" s="59"/>
      <c r="O539" s="59"/>
      <c r="P539" s="59"/>
      <c r="Q539" s="59"/>
      <c r="R539" s="59"/>
      <c r="S539" s="59"/>
      <c r="T539" s="59"/>
      <c r="U539" s="59"/>
      <c r="V539" s="59"/>
    </row>
    <row r="540" spans="1:22">
      <c r="A540" s="59"/>
      <c r="B540" s="59"/>
      <c r="C540" s="59"/>
      <c r="D540" s="59"/>
      <c r="E540" s="59"/>
      <c r="F540" s="59"/>
      <c r="G540" s="59"/>
      <c r="H540" s="59"/>
      <c r="I540" s="59"/>
      <c r="J540" s="59"/>
      <c r="K540" s="59"/>
      <c r="L540" s="59"/>
      <c r="M540" s="59"/>
      <c r="N540" s="59"/>
      <c r="O540" s="59"/>
      <c r="P540" s="59"/>
      <c r="Q540" s="59"/>
      <c r="R540" s="59"/>
      <c r="S540" s="59"/>
      <c r="T540" s="59"/>
      <c r="U540" s="59"/>
      <c r="V540" s="59"/>
    </row>
    <row r="541" spans="1:22">
      <c r="A541" s="59"/>
      <c r="B541" s="59"/>
      <c r="C541" s="59"/>
      <c r="D541" s="59"/>
      <c r="E541" s="59"/>
      <c r="F541" s="59"/>
      <c r="G541" s="59"/>
      <c r="H541" s="59"/>
      <c r="I541" s="59"/>
      <c r="J541" s="59"/>
      <c r="K541" s="59"/>
      <c r="L541" s="59"/>
      <c r="M541" s="59"/>
      <c r="N541" s="59"/>
      <c r="O541" s="59"/>
      <c r="P541" s="59"/>
      <c r="Q541" s="59"/>
      <c r="R541" s="59"/>
      <c r="S541" s="59"/>
      <c r="T541" s="59"/>
      <c r="U541" s="59"/>
      <c r="V541" s="59"/>
    </row>
    <row r="542" spans="1:22">
      <c r="A542" s="59"/>
      <c r="B542" s="59"/>
      <c r="C542" s="59"/>
      <c r="D542" s="59"/>
      <c r="E542" s="59"/>
      <c r="F542" s="59"/>
      <c r="G542" s="59"/>
      <c r="H542" s="59"/>
      <c r="I542" s="59"/>
      <c r="J542" s="59"/>
      <c r="K542" s="59"/>
      <c r="L542" s="59"/>
      <c r="M542" s="59"/>
      <c r="N542" s="59"/>
      <c r="O542" s="59"/>
      <c r="P542" s="59"/>
      <c r="Q542" s="59"/>
      <c r="R542" s="59"/>
      <c r="S542" s="59"/>
      <c r="T542" s="59"/>
      <c r="U542" s="59"/>
      <c r="V542" s="59"/>
    </row>
    <row r="543" spans="1:22">
      <c r="A543" s="59"/>
      <c r="B543" s="59"/>
      <c r="C543" s="59"/>
      <c r="D543" s="59"/>
      <c r="E543" s="59"/>
      <c r="F543" s="59"/>
      <c r="G543" s="59"/>
      <c r="H543" s="59"/>
      <c r="I543" s="59"/>
      <c r="J543" s="59"/>
      <c r="K543" s="59"/>
      <c r="L543" s="59"/>
      <c r="M543" s="59"/>
      <c r="N543" s="59"/>
      <c r="O543" s="59"/>
      <c r="P543" s="59"/>
      <c r="Q543" s="59"/>
      <c r="R543" s="59"/>
      <c r="S543" s="59"/>
      <c r="T543" s="59"/>
      <c r="U543" s="59"/>
      <c r="V543" s="59"/>
    </row>
    <row r="544" spans="1:22">
      <c r="A544" s="59"/>
      <c r="B544" s="59"/>
      <c r="C544" s="59"/>
      <c r="D544" s="59"/>
      <c r="E544" s="59"/>
      <c r="F544" s="59"/>
      <c r="G544" s="59"/>
      <c r="H544" s="59"/>
      <c r="I544" s="59"/>
      <c r="J544" s="59"/>
      <c r="K544" s="59"/>
      <c r="L544" s="59"/>
      <c r="M544" s="59"/>
      <c r="N544" s="59"/>
      <c r="O544" s="59"/>
      <c r="P544" s="59"/>
      <c r="Q544" s="59"/>
      <c r="R544" s="59"/>
      <c r="S544" s="59"/>
      <c r="T544" s="59"/>
      <c r="U544" s="59"/>
      <c r="V544" s="59"/>
    </row>
    <row r="545" spans="1:22">
      <c r="A545" s="59"/>
      <c r="B545" s="59"/>
      <c r="C545" s="59"/>
      <c r="D545" s="59"/>
      <c r="E545" s="59"/>
      <c r="F545" s="59"/>
      <c r="G545" s="59"/>
      <c r="H545" s="59"/>
      <c r="I545" s="59"/>
      <c r="J545" s="59"/>
      <c r="K545" s="59"/>
      <c r="L545" s="59"/>
      <c r="M545" s="59"/>
      <c r="N545" s="59"/>
      <c r="O545" s="59"/>
      <c r="P545" s="59"/>
      <c r="Q545" s="59"/>
      <c r="R545" s="59"/>
      <c r="S545" s="59"/>
      <c r="T545" s="59"/>
      <c r="U545" s="59"/>
      <c r="V545" s="59"/>
    </row>
    <row r="546" spans="1:22">
      <c r="A546" s="59"/>
      <c r="B546" s="59"/>
      <c r="C546" s="59"/>
      <c r="D546" s="59"/>
      <c r="E546" s="59"/>
      <c r="F546" s="59"/>
      <c r="G546" s="59"/>
      <c r="H546" s="59"/>
      <c r="I546" s="59"/>
      <c r="J546" s="59"/>
      <c r="K546" s="59"/>
      <c r="L546" s="59"/>
      <c r="M546" s="59"/>
      <c r="N546" s="59"/>
      <c r="O546" s="59"/>
      <c r="P546" s="59"/>
      <c r="Q546" s="59"/>
      <c r="R546" s="59"/>
      <c r="S546" s="59"/>
      <c r="T546" s="59"/>
      <c r="U546" s="59"/>
      <c r="V546" s="59"/>
    </row>
    <row r="547" spans="1:22">
      <c r="A547" s="59"/>
      <c r="B547" s="59"/>
      <c r="C547" s="59"/>
      <c r="D547" s="59"/>
      <c r="E547" s="59"/>
      <c r="F547" s="59"/>
      <c r="G547" s="59"/>
      <c r="H547" s="59"/>
      <c r="I547" s="59"/>
      <c r="J547" s="59"/>
      <c r="K547" s="59"/>
      <c r="L547" s="59"/>
      <c r="M547" s="59"/>
      <c r="N547" s="59"/>
      <c r="O547" s="59"/>
      <c r="P547" s="59"/>
      <c r="Q547" s="59"/>
      <c r="R547" s="59"/>
      <c r="S547" s="59"/>
      <c r="T547" s="59"/>
      <c r="U547" s="59"/>
      <c r="V547" s="59"/>
    </row>
    <row r="548" spans="1:22">
      <c r="A548" s="59"/>
      <c r="B548" s="59"/>
      <c r="C548" s="59"/>
      <c r="D548" s="59"/>
      <c r="E548" s="59"/>
      <c r="F548" s="59"/>
      <c r="G548" s="59"/>
      <c r="H548" s="59"/>
      <c r="I548" s="59"/>
      <c r="J548" s="59"/>
      <c r="K548" s="59"/>
      <c r="L548" s="59"/>
      <c r="M548" s="59"/>
      <c r="N548" s="59"/>
      <c r="O548" s="59"/>
      <c r="P548" s="59"/>
      <c r="Q548" s="59"/>
      <c r="R548" s="59"/>
      <c r="S548" s="59"/>
      <c r="T548" s="59"/>
      <c r="U548" s="59"/>
      <c r="V548" s="59"/>
    </row>
    <row r="549" spans="1:22">
      <c r="A549" s="59"/>
      <c r="B549" s="59"/>
      <c r="C549" s="59"/>
      <c r="D549" s="59"/>
      <c r="E549" s="59"/>
      <c r="F549" s="59"/>
      <c r="G549" s="59"/>
      <c r="H549" s="59"/>
      <c r="I549" s="59"/>
      <c r="J549" s="59"/>
      <c r="K549" s="59"/>
      <c r="L549" s="59"/>
      <c r="M549" s="59"/>
      <c r="N549" s="59"/>
      <c r="O549" s="59"/>
      <c r="P549" s="59"/>
      <c r="Q549" s="59"/>
      <c r="R549" s="59"/>
      <c r="S549" s="59"/>
      <c r="T549" s="59"/>
      <c r="U549" s="59"/>
      <c r="V549" s="59"/>
    </row>
    <row r="550" spans="1:22">
      <c r="A550" s="59"/>
      <c r="B550" s="59"/>
      <c r="C550" s="59"/>
      <c r="D550" s="59"/>
      <c r="E550" s="59"/>
      <c r="F550" s="59"/>
      <c r="G550" s="59"/>
      <c r="H550" s="59"/>
      <c r="I550" s="59"/>
      <c r="J550" s="59"/>
      <c r="K550" s="59"/>
      <c r="L550" s="59"/>
      <c r="M550" s="59"/>
      <c r="N550" s="59"/>
      <c r="O550" s="59"/>
      <c r="P550" s="59"/>
      <c r="Q550" s="59"/>
      <c r="R550" s="59"/>
      <c r="S550" s="59"/>
      <c r="T550" s="59"/>
      <c r="U550" s="59"/>
      <c r="V550" s="59"/>
    </row>
    <row r="551" spans="1:22">
      <c r="A551" s="59"/>
      <c r="B551" s="59"/>
      <c r="C551" s="59"/>
      <c r="D551" s="59"/>
      <c r="E551" s="59"/>
      <c r="F551" s="59"/>
      <c r="G551" s="59"/>
      <c r="H551" s="59"/>
      <c r="I551" s="59"/>
      <c r="J551" s="59"/>
      <c r="K551" s="59"/>
      <c r="L551" s="59"/>
      <c r="M551" s="59"/>
      <c r="N551" s="59"/>
      <c r="O551" s="59"/>
      <c r="P551" s="59"/>
      <c r="Q551" s="59"/>
      <c r="R551" s="59"/>
      <c r="S551" s="59"/>
      <c r="T551" s="59"/>
      <c r="U551" s="59"/>
      <c r="V551" s="59"/>
    </row>
    <row r="552" spans="1:22">
      <c r="A552" s="59"/>
      <c r="B552" s="59"/>
      <c r="C552" s="59"/>
      <c r="D552" s="59"/>
      <c r="E552" s="59"/>
      <c r="F552" s="59"/>
      <c r="G552" s="59"/>
      <c r="H552" s="59"/>
      <c r="I552" s="59"/>
      <c r="J552" s="59"/>
      <c r="K552" s="59"/>
      <c r="L552" s="59"/>
      <c r="M552" s="59"/>
      <c r="N552" s="59"/>
      <c r="O552" s="59"/>
      <c r="P552" s="59"/>
      <c r="Q552" s="59"/>
      <c r="R552" s="59"/>
      <c r="S552" s="59"/>
      <c r="T552" s="59"/>
      <c r="U552" s="59"/>
      <c r="V552" s="59"/>
    </row>
    <row r="553" spans="1:22">
      <c r="A553" s="59"/>
      <c r="B553" s="59"/>
      <c r="C553" s="59"/>
      <c r="D553" s="59"/>
      <c r="E553" s="59"/>
      <c r="F553" s="59"/>
      <c r="G553" s="59"/>
      <c r="H553" s="59"/>
      <c r="I553" s="59"/>
      <c r="J553" s="59"/>
      <c r="K553" s="59"/>
      <c r="L553" s="59"/>
      <c r="M553" s="59"/>
      <c r="N553" s="59"/>
      <c r="O553" s="59"/>
      <c r="P553" s="59"/>
      <c r="Q553" s="59"/>
      <c r="R553" s="59"/>
      <c r="S553" s="59"/>
      <c r="T553" s="59"/>
      <c r="U553" s="59"/>
      <c r="V553" s="59"/>
    </row>
    <row r="554" spans="1:22">
      <c r="A554" s="59"/>
      <c r="B554" s="59"/>
      <c r="C554" s="59"/>
      <c r="D554" s="59"/>
      <c r="E554" s="59"/>
      <c r="F554" s="59"/>
      <c r="G554" s="59"/>
      <c r="H554" s="59"/>
      <c r="I554" s="59"/>
      <c r="J554" s="59"/>
      <c r="K554" s="59"/>
      <c r="L554" s="59"/>
      <c r="M554" s="59"/>
      <c r="N554" s="59"/>
      <c r="O554" s="59"/>
      <c r="P554" s="59"/>
      <c r="Q554" s="59"/>
      <c r="R554" s="59"/>
      <c r="S554" s="59"/>
      <c r="T554" s="59"/>
      <c r="U554" s="59"/>
      <c r="V554" s="59"/>
    </row>
    <row r="555" spans="1:22">
      <c r="A555" s="59"/>
      <c r="B555" s="59"/>
      <c r="C555" s="59"/>
      <c r="D555" s="59"/>
      <c r="E555" s="59"/>
      <c r="F555" s="59"/>
      <c r="G555" s="59"/>
      <c r="H555" s="59"/>
      <c r="I555" s="59"/>
      <c r="J555" s="59"/>
      <c r="K555" s="59"/>
      <c r="L555" s="59"/>
      <c r="M555" s="59"/>
      <c r="N555" s="59"/>
      <c r="O555" s="59"/>
      <c r="P555" s="59"/>
      <c r="Q555" s="59"/>
      <c r="R555" s="59"/>
      <c r="S555" s="59"/>
      <c r="T555" s="59"/>
      <c r="U555" s="59"/>
      <c r="V555" s="59"/>
    </row>
    <row r="556" spans="1:22">
      <c r="A556" s="59"/>
      <c r="B556" s="59"/>
      <c r="C556" s="59"/>
      <c r="D556" s="59"/>
      <c r="E556" s="59"/>
      <c r="F556" s="59"/>
      <c r="G556" s="59"/>
      <c r="H556" s="59"/>
      <c r="I556" s="59"/>
      <c r="J556" s="59"/>
      <c r="K556" s="59"/>
      <c r="L556" s="59"/>
      <c r="M556" s="59"/>
      <c r="N556" s="59"/>
      <c r="O556" s="59"/>
      <c r="P556" s="59"/>
      <c r="Q556" s="59"/>
      <c r="R556" s="59"/>
      <c r="S556" s="59"/>
      <c r="T556" s="59"/>
      <c r="U556" s="59"/>
      <c r="V556" s="59"/>
    </row>
    <row r="557" spans="1:22">
      <c r="A557" s="59"/>
      <c r="B557" s="59"/>
      <c r="C557" s="59"/>
      <c r="D557" s="59"/>
      <c r="E557" s="59"/>
      <c r="F557" s="59"/>
      <c r="G557" s="59"/>
      <c r="H557" s="59"/>
      <c r="I557" s="59"/>
      <c r="J557" s="59"/>
      <c r="K557" s="59"/>
      <c r="L557" s="59"/>
      <c r="M557" s="59"/>
      <c r="N557" s="59"/>
      <c r="O557" s="59"/>
      <c r="P557" s="59"/>
      <c r="Q557" s="59"/>
      <c r="R557" s="59"/>
      <c r="S557" s="59"/>
      <c r="T557" s="59"/>
      <c r="U557" s="59"/>
      <c r="V557" s="59"/>
    </row>
    <row r="558" spans="1:22">
      <c r="A558" s="59"/>
      <c r="B558" s="59"/>
      <c r="C558" s="59"/>
      <c r="D558" s="59"/>
      <c r="E558" s="59"/>
      <c r="F558" s="59"/>
      <c r="G558" s="59"/>
      <c r="H558" s="59"/>
      <c r="I558" s="59"/>
      <c r="J558" s="59"/>
      <c r="K558" s="59"/>
      <c r="L558" s="59"/>
      <c r="M558" s="59"/>
      <c r="N558" s="59"/>
      <c r="O558" s="59"/>
      <c r="P558" s="59"/>
      <c r="Q558" s="59"/>
      <c r="R558" s="59"/>
      <c r="S558" s="59"/>
      <c r="T558" s="59"/>
      <c r="U558" s="59"/>
      <c r="V558" s="59"/>
    </row>
    <row r="559" spans="1:22">
      <c r="A559" s="59"/>
      <c r="B559" s="59"/>
      <c r="C559" s="59"/>
      <c r="D559" s="59"/>
      <c r="E559" s="59"/>
      <c r="F559" s="59"/>
      <c r="G559" s="59"/>
      <c r="H559" s="59"/>
      <c r="I559" s="59"/>
      <c r="J559" s="59"/>
      <c r="K559" s="59"/>
      <c r="L559" s="59"/>
      <c r="M559" s="59"/>
      <c r="N559" s="59"/>
      <c r="O559" s="59"/>
      <c r="P559" s="59"/>
      <c r="Q559" s="59"/>
      <c r="R559" s="59"/>
      <c r="S559" s="59"/>
      <c r="T559" s="59"/>
      <c r="U559" s="59"/>
      <c r="V559" s="59"/>
    </row>
    <row r="560" spans="1:22">
      <c r="A560" s="59"/>
      <c r="B560" s="59"/>
      <c r="C560" s="59"/>
      <c r="D560" s="59"/>
      <c r="E560" s="59"/>
      <c r="F560" s="59"/>
      <c r="G560" s="59"/>
      <c r="H560" s="59"/>
      <c r="I560" s="59"/>
      <c r="J560" s="59"/>
      <c r="K560" s="59"/>
      <c r="L560" s="59"/>
      <c r="M560" s="59"/>
      <c r="N560" s="59"/>
      <c r="O560" s="59"/>
      <c r="P560" s="59"/>
      <c r="Q560" s="59"/>
      <c r="R560" s="59"/>
      <c r="S560" s="59"/>
      <c r="T560" s="59"/>
      <c r="U560" s="59"/>
      <c r="V560" s="59"/>
    </row>
    <row r="561" spans="1:22">
      <c r="A561" s="59"/>
      <c r="B561" s="59"/>
      <c r="C561" s="59"/>
      <c r="D561" s="59"/>
      <c r="E561" s="59"/>
      <c r="F561" s="59"/>
      <c r="G561" s="59"/>
      <c r="H561" s="59"/>
      <c r="I561" s="59"/>
      <c r="J561" s="59"/>
      <c r="K561" s="59"/>
      <c r="L561" s="59"/>
      <c r="M561" s="59"/>
      <c r="N561" s="59"/>
      <c r="O561" s="59"/>
      <c r="P561" s="59"/>
      <c r="Q561" s="59"/>
      <c r="R561" s="59"/>
      <c r="S561" s="59"/>
      <c r="T561" s="59"/>
      <c r="U561" s="59"/>
      <c r="V561" s="59"/>
    </row>
    <row r="562" spans="1:22">
      <c r="A562" s="59"/>
      <c r="B562" s="59"/>
      <c r="C562" s="59"/>
      <c r="D562" s="59"/>
      <c r="E562" s="59"/>
      <c r="F562" s="59"/>
      <c r="G562" s="59"/>
      <c r="H562" s="59"/>
      <c r="I562" s="59"/>
      <c r="J562" s="59"/>
      <c r="K562" s="59"/>
      <c r="L562" s="59"/>
      <c r="M562" s="59"/>
      <c r="N562" s="59"/>
      <c r="O562" s="59"/>
      <c r="P562" s="59"/>
      <c r="Q562" s="59"/>
      <c r="R562" s="59"/>
      <c r="S562" s="59"/>
      <c r="T562" s="59"/>
      <c r="U562" s="59"/>
      <c r="V562" s="59"/>
    </row>
    <row r="563" spans="1:22">
      <c r="A563" s="59"/>
      <c r="B563" s="59"/>
      <c r="C563" s="59"/>
      <c r="D563" s="59"/>
      <c r="E563" s="59"/>
      <c r="F563" s="59"/>
      <c r="G563" s="59"/>
      <c r="H563" s="59"/>
      <c r="I563" s="59"/>
      <c r="J563" s="59"/>
      <c r="K563" s="59"/>
      <c r="L563" s="59"/>
      <c r="M563" s="59"/>
      <c r="N563" s="59"/>
      <c r="O563" s="59"/>
      <c r="P563" s="59"/>
      <c r="Q563" s="59"/>
      <c r="R563" s="59"/>
      <c r="S563" s="59"/>
      <c r="T563" s="59"/>
      <c r="U563" s="59"/>
      <c r="V563" s="59"/>
    </row>
    <row r="564" spans="1:22">
      <c r="A564" s="59"/>
      <c r="B564" s="59"/>
      <c r="C564" s="59"/>
      <c r="D564" s="59"/>
      <c r="E564" s="59"/>
      <c r="F564" s="59"/>
      <c r="G564" s="59"/>
      <c r="H564" s="59"/>
      <c r="I564" s="59"/>
      <c r="J564" s="59"/>
      <c r="K564" s="59"/>
      <c r="L564" s="59"/>
      <c r="M564" s="59"/>
      <c r="N564" s="59"/>
      <c r="O564" s="59"/>
      <c r="P564" s="59"/>
      <c r="Q564" s="59"/>
      <c r="R564" s="59"/>
      <c r="S564" s="59"/>
      <c r="T564" s="59"/>
      <c r="U564" s="59"/>
      <c r="V564" s="59"/>
    </row>
    <row r="565" spans="1:22">
      <c r="A565" s="59"/>
      <c r="B565" s="59"/>
      <c r="C565" s="59"/>
      <c r="D565" s="59"/>
      <c r="E565" s="59"/>
      <c r="F565" s="59"/>
      <c r="G565" s="59"/>
      <c r="H565" s="59"/>
      <c r="I565" s="59"/>
      <c r="J565" s="59"/>
      <c r="K565" s="59"/>
      <c r="L565" s="59"/>
      <c r="M565" s="59"/>
      <c r="N565" s="59"/>
      <c r="O565" s="59"/>
      <c r="P565" s="59"/>
      <c r="Q565" s="59"/>
      <c r="R565" s="59"/>
      <c r="S565" s="59"/>
      <c r="T565" s="59"/>
      <c r="U565" s="59"/>
      <c r="V565" s="59"/>
    </row>
    <row r="566" spans="1:22">
      <c r="A566" s="59"/>
      <c r="B566" s="59"/>
      <c r="C566" s="59"/>
      <c r="D566" s="59"/>
      <c r="E566" s="59"/>
      <c r="F566" s="59"/>
      <c r="G566" s="59"/>
      <c r="H566" s="59"/>
      <c r="I566" s="59"/>
      <c r="J566" s="59"/>
      <c r="K566" s="59"/>
      <c r="L566" s="59"/>
      <c r="M566" s="59"/>
      <c r="N566" s="59"/>
      <c r="O566" s="59"/>
      <c r="P566" s="59"/>
      <c r="Q566" s="59"/>
      <c r="R566" s="59"/>
      <c r="S566" s="59"/>
      <c r="T566" s="59"/>
      <c r="U566" s="59"/>
      <c r="V566" s="59"/>
    </row>
    <row r="567" spans="1:22">
      <c r="A567" s="59"/>
      <c r="B567" s="59"/>
      <c r="C567" s="59"/>
      <c r="D567" s="59"/>
      <c r="E567" s="59"/>
      <c r="F567" s="59"/>
      <c r="G567" s="59"/>
      <c r="H567" s="59"/>
      <c r="I567" s="59"/>
      <c r="J567" s="59"/>
      <c r="K567" s="59"/>
      <c r="L567" s="59"/>
      <c r="M567" s="59"/>
      <c r="N567" s="59"/>
      <c r="O567" s="59"/>
      <c r="P567" s="59"/>
      <c r="Q567" s="59"/>
      <c r="R567" s="59"/>
      <c r="S567" s="59"/>
      <c r="T567" s="59"/>
      <c r="U567" s="59"/>
      <c r="V567" s="59"/>
    </row>
    <row r="568" spans="1:22">
      <c r="A568" s="59"/>
      <c r="B568" s="59"/>
      <c r="C568" s="59"/>
      <c r="D568" s="59"/>
      <c r="E568" s="59"/>
      <c r="F568" s="59"/>
      <c r="G568" s="59"/>
      <c r="H568" s="59"/>
      <c r="I568" s="59"/>
      <c r="J568" s="59"/>
      <c r="K568" s="59"/>
      <c r="L568" s="59"/>
      <c r="M568" s="59"/>
      <c r="N568" s="59"/>
      <c r="O568" s="59"/>
      <c r="P568" s="59"/>
      <c r="Q568" s="59"/>
      <c r="R568" s="59"/>
      <c r="S568" s="59"/>
      <c r="T568" s="59"/>
      <c r="U568" s="59"/>
      <c r="V568" s="59"/>
    </row>
    <row r="569" spans="1:22">
      <c r="A569" s="59"/>
      <c r="B569" s="59"/>
      <c r="C569" s="59"/>
      <c r="D569" s="59"/>
      <c r="E569" s="59"/>
      <c r="F569" s="59"/>
      <c r="G569" s="59"/>
      <c r="H569" s="59"/>
      <c r="I569" s="59"/>
      <c r="J569" s="59"/>
      <c r="K569" s="59"/>
      <c r="L569" s="59"/>
      <c r="M569" s="59"/>
      <c r="N569" s="59"/>
      <c r="O569" s="59"/>
      <c r="P569" s="59"/>
      <c r="Q569" s="59"/>
      <c r="R569" s="59"/>
      <c r="S569" s="59"/>
      <c r="T569" s="59"/>
      <c r="U569" s="59"/>
      <c r="V569" s="59"/>
    </row>
    <row r="570" spans="1:22">
      <c r="A570" s="59"/>
      <c r="B570" s="59"/>
      <c r="C570" s="59"/>
      <c r="D570" s="59"/>
      <c r="E570" s="59"/>
      <c r="F570" s="59"/>
      <c r="G570" s="59"/>
      <c r="H570" s="59"/>
      <c r="I570" s="59"/>
      <c r="J570" s="59"/>
      <c r="K570" s="59"/>
      <c r="L570" s="59"/>
      <c r="M570" s="59"/>
      <c r="N570" s="59"/>
      <c r="O570" s="59"/>
      <c r="P570" s="59"/>
      <c r="Q570" s="59"/>
      <c r="R570" s="59"/>
      <c r="S570" s="59"/>
      <c r="T570" s="59"/>
      <c r="U570" s="59"/>
      <c r="V570" s="59"/>
    </row>
    <row r="571" spans="1:22">
      <c r="A571" s="59"/>
      <c r="B571" s="59"/>
      <c r="C571" s="59"/>
      <c r="D571" s="59"/>
      <c r="E571" s="59"/>
      <c r="F571" s="59"/>
      <c r="G571" s="59"/>
      <c r="H571" s="59"/>
      <c r="I571" s="59"/>
      <c r="J571" s="59"/>
      <c r="K571" s="59"/>
      <c r="L571" s="59"/>
      <c r="M571" s="59"/>
      <c r="N571" s="59"/>
      <c r="O571" s="59"/>
      <c r="P571" s="59"/>
      <c r="Q571" s="59"/>
      <c r="R571" s="59"/>
      <c r="S571" s="59"/>
      <c r="T571" s="59"/>
      <c r="U571" s="59"/>
      <c r="V571" s="59"/>
    </row>
    <row r="572" spans="1:22">
      <c r="A572" s="59"/>
      <c r="B572" s="59"/>
      <c r="C572" s="59"/>
      <c r="D572" s="59"/>
      <c r="E572" s="59"/>
      <c r="F572" s="59"/>
      <c r="G572" s="59"/>
      <c r="H572" s="59"/>
      <c r="I572" s="59"/>
      <c r="J572" s="59"/>
      <c r="K572" s="59"/>
      <c r="L572" s="59"/>
      <c r="M572" s="59"/>
      <c r="N572" s="59"/>
      <c r="O572" s="59"/>
      <c r="P572" s="59"/>
      <c r="Q572" s="59"/>
      <c r="R572" s="59"/>
      <c r="S572" s="59"/>
      <c r="T572" s="59"/>
      <c r="U572" s="59"/>
      <c r="V572" s="59"/>
    </row>
    <row r="573" spans="1:22">
      <c r="A573" s="59"/>
      <c r="B573" s="59"/>
      <c r="C573" s="59"/>
      <c r="D573" s="59"/>
      <c r="E573" s="59"/>
      <c r="F573" s="59"/>
      <c r="G573" s="59"/>
      <c r="H573" s="59"/>
      <c r="I573" s="59"/>
      <c r="J573" s="59"/>
      <c r="K573" s="59"/>
      <c r="L573" s="59"/>
      <c r="M573" s="59"/>
      <c r="N573" s="59"/>
      <c r="O573" s="59"/>
      <c r="P573" s="59"/>
      <c r="Q573" s="59"/>
      <c r="R573" s="59"/>
      <c r="S573" s="59"/>
      <c r="T573" s="59"/>
      <c r="U573" s="59"/>
      <c r="V573" s="59"/>
    </row>
    <row r="574" spans="1:22">
      <c r="A574" s="59"/>
      <c r="B574" s="59"/>
      <c r="C574" s="59"/>
      <c r="D574" s="59"/>
      <c r="E574" s="59"/>
      <c r="F574" s="59"/>
      <c r="G574" s="59"/>
      <c r="H574" s="59"/>
      <c r="I574" s="59"/>
      <c r="J574" s="59"/>
      <c r="K574" s="59"/>
      <c r="L574" s="59"/>
      <c r="M574" s="59"/>
      <c r="N574" s="59"/>
      <c r="O574" s="59"/>
      <c r="P574" s="59"/>
      <c r="Q574" s="59"/>
      <c r="R574" s="59"/>
      <c r="S574" s="59"/>
      <c r="T574" s="59"/>
      <c r="U574" s="59"/>
      <c r="V574" s="59"/>
    </row>
    <row r="575" spans="1:22">
      <c r="A575" s="59"/>
      <c r="B575" s="59"/>
      <c r="C575" s="59"/>
      <c r="D575" s="59"/>
      <c r="E575" s="59"/>
      <c r="F575" s="59"/>
      <c r="G575" s="59"/>
      <c r="H575" s="59"/>
      <c r="I575" s="59"/>
      <c r="J575" s="59"/>
      <c r="K575" s="59"/>
      <c r="L575" s="59"/>
      <c r="M575" s="59"/>
      <c r="N575" s="59"/>
      <c r="O575" s="59"/>
      <c r="P575" s="59"/>
      <c r="Q575" s="59"/>
      <c r="R575" s="59"/>
      <c r="S575" s="59"/>
      <c r="T575" s="59"/>
      <c r="U575" s="59"/>
      <c r="V575" s="59"/>
    </row>
    <row r="576" spans="1:22">
      <c r="A576" s="59"/>
      <c r="B576" s="59"/>
      <c r="C576" s="59"/>
      <c r="D576" s="59"/>
      <c r="E576" s="59"/>
      <c r="F576" s="59"/>
      <c r="G576" s="59"/>
      <c r="H576" s="59"/>
      <c r="I576" s="59"/>
      <c r="J576" s="59"/>
      <c r="K576" s="59"/>
      <c r="L576" s="59"/>
      <c r="M576" s="59"/>
      <c r="N576" s="59"/>
      <c r="O576" s="59"/>
      <c r="P576" s="59"/>
      <c r="Q576" s="59"/>
      <c r="R576" s="59"/>
      <c r="S576" s="59"/>
      <c r="T576" s="59"/>
      <c r="U576" s="59"/>
      <c r="V576" s="59"/>
    </row>
    <row r="577" spans="1:22">
      <c r="A577" s="59"/>
      <c r="B577" s="59"/>
      <c r="C577" s="59"/>
      <c r="D577" s="59"/>
      <c r="E577" s="59"/>
      <c r="F577" s="59"/>
      <c r="G577" s="59"/>
      <c r="H577" s="59"/>
      <c r="I577" s="59"/>
      <c r="J577" s="59"/>
      <c r="K577" s="59"/>
      <c r="L577" s="59"/>
      <c r="M577" s="59"/>
      <c r="N577" s="59"/>
      <c r="O577" s="59"/>
      <c r="P577" s="59"/>
      <c r="Q577" s="59"/>
      <c r="R577" s="59"/>
      <c r="S577" s="59"/>
      <c r="T577" s="59"/>
      <c r="U577" s="59"/>
      <c r="V577" s="59"/>
    </row>
    <row r="578" spans="1:22">
      <c r="A578" s="59"/>
      <c r="B578" s="59"/>
      <c r="C578" s="59"/>
      <c r="D578" s="59"/>
      <c r="E578" s="59"/>
      <c r="F578" s="59"/>
      <c r="G578" s="59"/>
      <c r="H578" s="59"/>
      <c r="I578" s="59"/>
      <c r="J578" s="59"/>
      <c r="K578" s="59"/>
      <c r="L578" s="59"/>
      <c r="M578" s="59"/>
      <c r="N578" s="59"/>
      <c r="O578" s="59"/>
      <c r="P578" s="59"/>
      <c r="Q578" s="59"/>
      <c r="R578" s="59"/>
      <c r="S578" s="59"/>
      <c r="T578" s="59"/>
      <c r="U578" s="59"/>
      <c r="V578" s="59"/>
    </row>
    <row r="579" spans="1:22">
      <c r="A579" s="59"/>
      <c r="B579" s="59"/>
      <c r="C579" s="59"/>
      <c r="D579" s="59"/>
      <c r="E579" s="59"/>
      <c r="F579" s="59"/>
      <c r="G579" s="59"/>
      <c r="H579" s="59"/>
      <c r="I579" s="59"/>
      <c r="J579" s="59"/>
      <c r="K579" s="59"/>
      <c r="L579" s="59"/>
      <c r="M579" s="59"/>
      <c r="N579" s="59"/>
      <c r="O579" s="59"/>
      <c r="P579" s="59"/>
      <c r="Q579" s="59"/>
      <c r="R579" s="59"/>
      <c r="S579" s="59"/>
      <c r="T579" s="59"/>
      <c r="U579" s="59"/>
      <c r="V579" s="59"/>
    </row>
    <row r="580" spans="1:22">
      <c r="A580" s="59"/>
      <c r="B580" s="59"/>
      <c r="C580" s="59"/>
      <c r="D580" s="59"/>
      <c r="E580" s="59"/>
      <c r="F580" s="59"/>
      <c r="G580" s="59"/>
      <c r="H580" s="59"/>
      <c r="I580" s="59"/>
      <c r="J580" s="59"/>
      <c r="K580" s="59"/>
      <c r="L580" s="59"/>
      <c r="M580" s="59"/>
      <c r="N580" s="59"/>
      <c r="O580" s="59"/>
      <c r="P580" s="59"/>
      <c r="Q580" s="59"/>
      <c r="R580" s="59"/>
      <c r="S580" s="59"/>
      <c r="T580" s="59"/>
      <c r="U580" s="59"/>
      <c r="V580" s="59"/>
    </row>
    <row r="581" spans="1:22">
      <c r="A581" s="59"/>
      <c r="B581" s="59"/>
      <c r="C581" s="59"/>
      <c r="D581" s="59"/>
      <c r="E581" s="59"/>
      <c r="F581" s="59"/>
      <c r="G581" s="59"/>
      <c r="H581" s="59"/>
      <c r="I581" s="59"/>
      <c r="J581" s="59"/>
      <c r="K581" s="59"/>
      <c r="L581" s="59"/>
      <c r="M581" s="59"/>
      <c r="N581" s="59"/>
      <c r="O581" s="59"/>
      <c r="P581" s="59"/>
      <c r="Q581" s="59"/>
      <c r="R581" s="59"/>
      <c r="S581" s="59"/>
      <c r="T581" s="59"/>
      <c r="U581" s="59"/>
      <c r="V581" s="59"/>
    </row>
    <row r="582" spans="1:22">
      <c r="A582" s="59"/>
      <c r="B582" s="59"/>
      <c r="C582" s="59"/>
      <c r="D582" s="59"/>
      <c r="E582" s="59"/>
      <c r="F582" s="59"/>
      <c r="G582" s="59"/>
      <c r="H582" s="59"/>
      <c r="I582" s="59"/>
      <c r="J582" s="59"/>
      <c r="K582" s="59"/>
      <c r="L582" s="59"/>
      <c r="M582" s="59"/>
      <c r="N582" s="59"/>
      <c r="O582" s="59"/>
      <c r="P582" s="59"/>
      <c r="Q582" s="59"/>
      <c r="R582" s="59"/>
      <c r="S582" s="59"/>
      <c r="T582" s="59"/>
      <c r="U582" s="59"/>
      <c r="V582" s="59"/>
    </row>
    <row r="583" spans="1:22">
      <c r="A583" s="59"/>
      <c r="B583" s="59"/>
      <c r="C583" s="59"/>
      <c r="D583" s="59"/>
      <c r="E583" s="59"/>
      <c r="F583" s="59"/>
      <c r="G583" s="59"/>
      <c r="H583" s="59"/>
      <c r="I583" s="59"/>
      <c r="J583" s="59"/>
      <c r="K583" s="59"/>
      <c r="L583" s="59"/>
      <c r="M583" s="59"/>
      <c r="N583" s="59"/>
      <c r="O583" s="59"/>
      <c r="P583" s="59"/>
      <c r="Q583" s="59"/>
      <c r="R583" s="59"/>
      <c r="S583" s="59"/>
      <c r="T583" s="59"/>
      <c r="U583" s="59"/>
      <c r="V583" s="59"/>
    </row>
    <row r="584" spans="1:22">
      <c r="A584" s="59"/>
      <c r="B584" s="59"/>
      <c r="C584" s="59"/>
      <c r="D584" s="59"/>
      <c r="E584" s="59"/>
      <c r="F584" s="59"/>
      <c r="G584" s="59"/>
      <c r="H584" s="59"/>
      <c r="I584" s="59"/>
      <c r="J584" s="59"/>
      <c r="K584" s="59"/>
      <c r="L584" s="59"/>
      <c r="M584" s="59"/>
      <c r="N584" s="59"/>
      <c r="O584" s="59"/>
      <c r="P584" s="59"/>
      <c r="Q584" s="59"/>
      <c r="R584" s="59"/>
      <c r="S584" s="59"/>
      <c r="T584" s="59"/>
      <c r="U584" s="59"/>
      <c r="V584" s="59"/>
    </row>
    <row r="585" spans="1:22">
      <c r="A585" s="59"/>
      <c r="B585" s="59"/>
      <c r="C585" s="59"/>
      <c r="D585" s="59"/>
      <c r="E585" s="59"/>
      <c r="F585" s="59"/>
      <c r="G585" s="59"/>
      <c r="H585" s="59"/>
      <c r="I585" s="59"/>
      <c r="J585" s="59"/>
      <c r="K585" s="59"/>
      <c r="L585" s="59"/>
      <c r="M585" s="59"/>
      <c r="N585" s="59"/>
      <c r="O585" s="59"/>
      <c r="P585" s="59"/>
      <c r="Q585" s="59"/>
      <c r="R585" s="59"/>
      <c r="S585" s="59"/>
      <c r="T585" s="59"/>
      <c r="U585" s="59"/>
      <c r="V585" s="59"/>
    </row>
    <row r="586" spans="1:22">
      <c r="A586" s="59"/>
      <c r="B586" s="59"/>
      <c r="C586" s="59"/>
      <c r="D586" s="59"/>
      <c r="E586" s="59"/>
      <c r="F586" s="59"/>
      <c r="G586" s="59"/>
      <c r="H586" s="59"/>
      <c r="I586" s="59"/>
      <c r="J586" s="59"/>
      <c r="K586" s="59"/>
      <c r="L586" s="59"/>
      <c r="M586" s="59"/>
      <c r="N586" s="59"/>
      <c r="O586" s="59"/>
      <c r="P586" s="59"/>
      <c r="Q586" s="59"/>
      <c r="R586" s="59"/>
      <c r="S586" s="59"/>
      <c r="T586" s="59"/>
      <c r="U586" s="59"/>
      <c r="V586" s="59"/>
    </row>
    <row r="587" spans="1:22">
      <c r="A587" s="59"/>
      <c r="B587" s="59"/>
      <c r="C587" s="59"/>
      <c r="D587" s="59"/>
      <c r="E587" s="59"/>
      <c r="F587" s="59"/>
      <c r="G587" s="59"/>
      <c r="H587" s="59"/>
      <c r="I587" s="59"/>
      <c r="J587" s="59"/>
      <c r="K587" s="59"/>
      <c r="L587" s="59"/>
      <c r="M587" s="59"/>
      <c r="N587" s="59"/>
      <c r="O587" s="59"/>
      <c r="P587" s="59"/>
      <c r="Q587" s="59"/>
      <c r="R587" s="59"/>
      <c r="S587" s="59"/>
      <c r="T587" s="59"/>
      <c r="U587" s="59"/>
      <c r="V587" s="59"/>
    </row>
    <row r="588" spans="1:22">
      <c r="A588" s="59"/>
      <c r="B588" s="59"/>
      <c r="C588" s="59"/>
      <c r="D588" s="59"/>
      <c r="E588" s="59"/>
      <c r="F588" s="59"/>
      <c r="G588" s="59"/>
      <c r="H588" s="59"/>
      <c r="I588" s="59"/>
      <c r="J588" s="59"/>
      <c r="K588" s="59"/>
      <c r="L588" s="59"/>
      <c r="M588" s="59"/>
      <c r="N588" s="59"/>
      <c r="O588" s="59"/>
      <c r="P588" s="59"/>
      <c r="Q588" s="59"/>
      <c r="R588" s="59"/>
      <c r="S588" s="59"/>
      <c r="T588" s="59"/>
      <c r="U588" s="59"/>
      <c r="V588" s="59"/>
    </row>
    <row r="589" spans="1:22">
      <c r="A589" s="59"/>
      <c r="B589" s="59"/>
      <c r="C589" s="59"/>
      <c r="D589" s="59"/>
      <c r="E589" s="59"/>
      <c r="F589" s="59"/>
      <c r="G589" s="59"/>
      <c r="H589" s="59"/>
      <c r="I589" s="59"/>
      <c r="J589" s="59"/>
      <c r="K589" s="59"/>
      <c r="L589" s="59"/>
      <c r="M589" s="59"/>
      <c r="N589" s="59"/>
      <c r="O589" s="59"/>
      <c r="P589" s="59"/>
      <c r="Q589" s="59"/>
      <c r="R589" s="59"/>
      <c r="S589" s="59"/>
      <c r="T589" s="59"/>
      <c r="U589" s="59"/>
      <c r="V589" s="59"/>
    </row>
    <row r="590" spans="1:22">
      <c r="A590" s="59"/>
      <c r="B590" s="59"/>
      <c r="C590" s="59"/>
      <c r="D590" s="59"/>
      <c r="E590" s="59"/>
      <c r="F590" s="59"/>
      <c r="G590" s="59"/>
      <c r="H590" s="59"/>
      <c r="I590" s="59"/>
      <c r="J590" s="59"/>
      <c r="K590" s="59"/>
      <c r="L590" s="59"/>
      <c r="M590" s="59"/>
      <c r="N590" s="59"/>
      <c r="O590" s="59"/>
      <c r="P590" s="59"/>
      <c r="Q590" s="59"/>
      <c r="R590" s="59"/>
      <c r="S590" s="59"/>
      <c r="T590" s="59"/>
      <c r="U590" s="59"/>
      <c r="V590" s="59"/>
    </row>
    <row r="591" spans="1:22">
      <c r="A591" s="59"/>
      <c r="B591" s="59"/>
      <c r="C591" s="59"/>
      <c r="D591" s="59"/>
      <c r="E591" s="59"/>
      <c r="F591" s="59"/>
      <c r="G591" s="59"/>
      <c r="H591" s="59"/>
      <c r="I591" s="59"/>
      <c r="J591" s="59"/>
      <c r="K591" s="59"/>
      <c r="L591" s="59"/>
      <c r="M591" s="59"/>
      <c r="N591" s="59"/>
      <c r="O591" s="59"/>
      <c r="P591" s="59"/>
      <c r="Q591" s="59"/>
      <c r="R591" s="59"/>
      <c r="S591" s="59"/>
      <c r="T591" s="59"/>
      <c r="U591" s="59"/>
      <c r="V591" s="59"/>
    </row>
    <row r="592" spans="1:22">
      <c r="A592" s="59"/>
      <c r="B592" s="59"/>
      <c r="C592" s="59"/>
      <c r="D592" s="59"/>
      <c r="E592" s="59"/>
      <c r="F592" s="59"/>
      <c r="G592" s="59"/>
      <c r="H592" s="59"/>
      <c r="I592" s="59"/>
      <c r="J592" s="59"/>
      <c r="K592" s="59"/>
      <c r="L592" s="59"/>
      <c r="M592" s="59"/>
      <c r="N592" s="59"/>
      <c r="O592" s="59"/>
      <c r="P592" s="59"/>
      <c r="Q592" s="59"/>
      <c r="R592" s="59"/>
      <c r="S592" s="59"/>
      <c r="T592" s="59"/>
      <c r="U592" s="59"/>
      <c r="V592" s="59"/>
    </row>
    <row r="593" spans="1:22">
      <c r="A593" s="59"/>
      <c r="B593" s="59"/>
      <c r="C593" s="59"/>
      <c r="D593" s="59"/>
      <c r="E593" s="59"/>
      <c r="F593" s="59"/>
      <c r="G593" s="59"/>
      <c r="H593" s="59"/>
      <c r="I593" s="59"/>
      <c r="J593" s="59"/>
      <c r="K593" s="59"/>
      <c r="L593" s="59"/>
      <c r="M593" s="59"/>
      <c r="N593" s="59"/>
      <c r="O593" s="59"/>
      <c r="P593" s="59"/>
      <c r="Q593" s="59"/>
      <c r="R593" s="59"/>
      <c r="S593" s="59"/>
      <c r="T593" s="59"/>
      <c r="U593" s="59"/>
      <c r="V593" s="59"/>
    </row>
    <row r="594" spans="1:22">
      <c r="A594" s="59"/>
      <c r="B594" s="59"/>
      <c r="C594" s="59"/>
      <c r="D594" s="59"/>
      <c r="E594" s="59"/>
      <c r="F594" s="59"/>
      <c r="G594" s="59"/>
      <c r="H594" s="59"/>
      <c r="I594" s="59"/>
      <c r="J594" s="59"/>
      <c r="K594" s="59"/>
      <c r="L594" s="59"/>
      <c r="M594" s="59"/>
      <c r="N594" s="59"/>
      <c r="O594" s="59"/>
      <c r="P594" s="59"/>
      <c r="Q594" s="59"/>
      <c r="R594" s="59"/>
      <c r="S594" s="59"/>
      <c r="T594" s="59"/>
      <c r="U594" s="59"/>
      <c r="V594" s="59"/>
    </row>
    <row r="595" spans="1:22">
      <c r="A595" s="59"/>
      <c r="B595" s="59"/>
      <c r="C595" s="59"/>
      <c r="D595" s="59"/>
      <c r="E595" s="59"/>
      <c r="F595" s="59"/>
      <c r="G595" s="59"/>
      <c r="H595" s="59"/>
      <c r="I595" s="59"/>
      <c r="J595" s="59"/>
      <c r="K595" s="59"/>
      <c r="L595" s="59"/>
      <c r="M595" s="59"/>
      <c r="N595" s="59"/>
      <c r="O595" s="59"/>
      <c r="P595" s="59"/>
      <c r="Q595" s="59"/>
      <c r="R595" s="59"/>
      <c r="S595" s="59"/>
      <c r="T595" s="59"/>
      <c r="U595" s="59"/>
      <c r="V595" s="59"/>
    </row>
    <row r="596" spans="1:22">
      <c r="A596" s="59"/>
      <c r="B596" s="59"/>
      <c r="C596" s="59"/>
      <c r="D596" s="59"/>
      <c r="E596" s="59"/>
      <c r="F596" s="59"/>
      <c r="G596" s="59"/>
      <c r="H596" s="59"/>
      <c r="I596" s="59"/>
      <c r="J596" s="59"/>
      <c r="K596" s="59"/>
      <c r="L596" s="59"/>
      <c r="M596" s="59"/>
      <c r="N596" s="59"/>
      <c r="O596" s="59"/>
      <c r="P596" s="59"/>
      <c r="Q596" s="59"/>
      <c r="R596" s="59"/>
      <c r="S596" s="59"/>
      <c r="T596" s="59"/>
      <c r="U596" s="59"/>
      <c r="V596" s="59"/>
    </row>
    <row r="597" spans="1:22">
      <c r="A597" s="59"/>
      <c r="B597" s="59"/>
      <c r="C597" s="59"/>
      <c r="D597" s="59"/>
      <c r="E597" s="59"/>
      <c r="F597" s="59"/>
      <c r="G597" s="59"/>
      <c r="H597" s="59"/>
      <c r="I597" s="59"/>
      <c r="J597" s="59"/>
      <c r="K597" s="59"/>
      <c r="L597" s="59"/>
      <c r="M597" s="59"/>
      <c r="N597" s="59"/>
      <c r="O597" s="59"/>
      <c r="P597" s="59"/>
      <c r="Q597" s="59"/>
      <c r="R597" s="59"/>
      <c r="S597" s="59"/>
      <c r="T597" s="59"/>
      <c r="U597" s="59"/>
      <c r="V597" s="59"/>
    </row>
    <row r="598" spans="1:22">
      <c r="A598" s="59"/>
      <c r="B598" s="59"/>
      <c r="C598" s="59"/>
      <c r="D598" s="59"/>
      <c r="E598" s="59"/>
      <c r="F598" s="59"/>
      <c r="G598" s="59"/>
      <c r="H598" s="59"/>
      <c r="I598" s="59"/>
      <c r="J598" s="59"/>
      <c r="K598" s="59"/>
      <c r="L598" s="59"/>
      <c r="M598" s="59"/>
      <c r="N598" s="59"/>
      <c r="O598" s="59"/>
      <c r="P598" s="59"/>
      <c r="Q598" s="59"/>
      <c r="R598" s="59"/>
      <c r="S598" s="59"/>
      <c r="T598" s="59"/>
      <c r="U598" s="59"/>
      <c r="V598" s="59"/>
    </row>
    <row r="599" spans="1:22">
      <c r="A599" s="59"/>
      <c r="B599" s="59"/>
      <c r="C599" s="59"/>
      <c r="D599" s="59"/>
      <c r="E599" s="59"/>
      <c r="F599" s="59"/>
      <c r="G599" s="59"/>
      <c r="H599" s="59"/>
      <c r="I599" s="59"/>
      <c r="J599" s="59"/>
      <c r="K599" s="59"/>
      <c r="L599" s="59"/>
      <c r="M599" s="59"/>
      <c r="N599" s="59"/>
      <c r="O599" s="59"/>
      <c r="P599" s="59"/>
      <c r="Q599" s="59"/>
      <c r="R599" s="59"/>
      <c r="S599" s="59"/>
      <c r="T599" s="59"/>
      <c r="U599" s="59"/>
      <c r="V599" s="59"/>
    </row>
    <row r="600" spans="1:22">
      <c r="A600" s="59"/>
      <c r="B600" s="59"/>
      <c r="C600" s="59"/>
      <c r="D600" s="59"/>
      <c r="E600" s="59"/>
      <c r="F600" s="59"/>
      <c r="G600" s="59"/>
      <c r="H600" s="59"/>
      <c r="I600" s="59"/>
      <c r="J600" s="59"/>
      <c r="K600" s="59"/>
      <c r="L600" s="59"/>
      <c r="M600" s="59"/>
      <c r="N600" s="59"/>
      <c r="O600" s="59"/>
      <c r="P600" s="59"/>
      <c r="Q600" s="59"/>
      <c r="R600" s="59"/>
      <c r="S600" s="59"/>
      <c r="T600" s="59"/>
      <c r="U600" s="59"/>
      <c r="V600" s="59"/>
    </row>
    <row r="601" spans="1:22">
      <c r="A601" s="59"/>
      <c r="B601" s="59"/>
      <c r="C601" s="59"/>
      <c r="D601" s="59"/>
      <c r="E601" s="59"/>
      <c r="F601" s="59"/>
      <c r="G601" s="59"/>
      <c r="H601" s="59"/>
      <c r="I601" s="59"/>
      <c r="J601" s="59"/>
      <c r="K601" s="59"/>
      <c r="L601" s="59"/>
      <c r="M601" s="59"/>
      <c r="N601" s="59"/>
      <c r="O601" s="59"/>
      <c r="P601" s="59"/>
      <c r="Q601" s="59"/>
      <c r="R601" s="59"/>
      <c r="S601" s="59"/>
      <c r="T601" s="59"/>
      <c r="U601" s="59"/>
      <c r="V601" s="59"/>
    </row>
    <row r="602" spans="1:22">
      <c r="A602" s="59"/>
      <c r="B602" s="59"/>
      <c r="C602" s="59"/>
      <c r="D602" s="59"/>
      <c r="E602" s="59"/>
      <c r="F602" s="59"/>
      <c r="G602" s="59"/>
      <c r="H602" s="59"/>
      <c r="I602" s="59"/>
      <c r="J602" s="59"/>
      <c r="K602" s="59"/>
      <c r="L602" s="59"/>
      <c r="M602" s="59"/>
      <c r="N602" s="59"/>
      <c r="O602" s="59"/>
      <c r="P602" s="59"/>
      <c r="Q602" s="59"/>
      <c r="R602" s="59"/>
      <c r="S602" s="59"/>
      <c r="T602" s="59"/>
      <c r="U602" s="59"/>
      <c r="V602" s="59"/>
    </row>
    <row r="603" spans="1:22">
      <c r="A603" s="59"/>
      <c r="B603" s="59"/>
      <c r="C603" s="59"/>
      <c r="D603" s="59"/>
      <c r="E603" s="59"/>
      <c r="F603" s="59"/>
      <c r="G603" s="59"/>
      <c r="H603" s="59"/>
      <c r="I603" s="59"/>
      <c r="J603" s="59"/>
      <c r="K603" s="59"/>
      <c r="L603" s="59"/>
      <c r="M603" s="59"/>
      <c r="N603" s="59"/>
      <c r="O603" s="59"/>
      <c r="P603" s="59"/>
      <c r="Q603" s="59"/>
      <c r="R603" s="59"/>
      <c r="S603" s="59"/>
      <c r="T603" s="59"/>
      <c r="U603" s="59"/>
      <c r="V603" s="59"/>
    </row>
    <row r="604" spans="1:22">
      <c r="A604" s="59"/>
      <c r="B604" s="59"/>
      <c r="C604" s="59"/>
      <c r="D604" s="59"/>
      <c r="E604" s="59"/>
      <c r="F604" s="59"/>
      <c r="G604" s="59"/>
      <c r="H604" s="59"/>
      <c r="I604" s="59"/>
      <c r="J604" s="59"/>
      <c r="K604" s="59"/>
      <c r="L604" s="59"/>
      <c r="M604" s="59"/>
      <c r="N604" s="59"/>
      <c r="O604" s="59"/>
      <c r="P604" s="59"/>
      <c r="Q604" s="59"/>
      <c r="R604" s="59"/>
      <c r="S604" s="59"/>
      <c r="T604" s="59"/>
      <c r="U604" s="59"/>
      <c r="V604" s="59"/>
    </row>
    <row r="605" spans="1:22">
      <c r="A605" s="59"/>
      <c r="B605" s="59"/>
      <c r="C605" s="59"/>
      <c r="D605" s="59"/>
      <c r="E605" s="59"/>
      <c r="F605" s="59"/>
      <c r="G605" s="59"/>
      <c r="H605" s="59"/>
      <c r="I605" s="59"/>
      <c r="J605" s="59"/>
      <c r="K605" s="59"/>
      <c r="L605" s="59"/>
      <c r="M605" s="59"/>
      <c r="N605" s="59"/>
      <c r="O605" s="59"/>
      <c r="P605" s="59"/>
      <c r="Q605" s="59"/>
      <c r="R605" s="59"/>
      <c r="S605" s="59"/>
      <c r="T605" s="59"/>
      <c r="U605" s="59"/>
      <c r="V605" s="59"/>
    </row>
    <row r="606" spans="1:22">
      <c r="A606" s="59"/>
      <c r="B606" s="59"/>
      <c r="C606" s="59"/>
      <c r="D606" s="59"/>
      <c r="E606" s="59"/>
      <c r="F606" s="59"/>
      <c r="G606" s="59"/>
      <c r="H606" s="59"/>
      <c r="I606" s="59"/>
      <c r="J606" s="59"/>
      <c r="K606" s="59"/>
      <c r="L606" s="59"/>
      <c r="M606" s="59"/>
      <c r="N606" s="59"/>
      <c r="O606" s="59"/>
      <c r="P606" s="59"/>
      <c r="Q606" s="59"/>
      <c r="R606" s="59"/>
      <c r="S606" s="59"/>
      <c r="T606" s="59"/>
      <c r="U606" s="59"/>
      <c r="V606" s="59"/>
    </row>
    <row r="607" spans="1:22">
      <c r="A607" s="59"/>
      <c r="B607" s="59"/>
      <c r="C607" s="59"/>
      <c r="D607" s="59"/>
      <c r="E607" s="59"/>
      <c r="F607" s="59"/>
      <c r="G607" s="59"/>
      <c r="H607" s="59"/>
      <c r="I607" s="59"/>
      <c r="J607" s="59"/>
      <c r="K607" s="59"/>
      <c r="L607" s="59"/>
      <c r="M607" s="59"/>
      <c r="N607" s="59"/>
      <c r="O607" s="59"/>
      <c r="P607" s="59"/>
      <c r="Q607" s="59"/>
      <c r="R607" s="59"/>
      <c r="S607" s="59"/>
      <c r="T607" s="59"/>
      <c r="U607" s="59"/>
      <c r="V607" s="59"/>
    </row>
    <row r="608" spans="1:22">
      <c r="A608" s="59"/>
      <c r="B608" s="59"/>
      <c r="C608" s="59"/>
      <c r="D608" s="59"/>
      <c r="E608" s="59"/>
      <c r="F608" s="59"/>
      <c r="G608" s="59"/>
      <c r="H608" s="59"/>
      <c r="I608" s="59"/>
      <c r="J608" s="59"/>
      <c r="K608" s="59"/>
      <c r="L608" s="59"/>
      <c r="M608" s="59"/>
      <c r="N608" s="59"/>
      <c r="O608" s="59"/>
      <c r="P608" s="59"/>
      <c r="Q608" s="59"/>
      <c r="R608" s="59"/>
      <c r="S608" s="59"/>
      <c r="T608" s="59"/>
      <c r="U608" s="59"/>
      <c r="V608" s="59"/>
    </row>
    <row r="609" spans="1:22">
      <c r="A609" s="59"/>
      <c r="B609" s="59"/>
      <c r="C609" s="59"/>
      <c r="D609" s="59"/>
      <c r="E609" s="59"/>
      <c r="F609" s="59"/>
      <c r="G609" s="59"/>
      <c r="H609" s="59"/>
      <c r="I609" s="59"/>
      <c r="J609" s="59"/>
      <c r="K609" s="59"/>
      <c r="L609" s="59"/>
      <c r="M609" s="59"/>
      <c r="N609" s="59"/>
      <c r="O609" s="59"/>
      <c r="P609" s="59"/>
      <c r="Q609" s="59"/>
      <c r="R609" s="59"/>
      <c r="S609" s="59"/>
      <c r="T609" s="59"/>
      <c r="U609" s="59"/>
      <c r="V609" s="59"/>
    </row>
    <row r="610" spans="1:22">
      <c r="A610" s="59"/>
      <c r="B610" s="59"/>
      <c r="C610" s="59"/>
      <c r="D610" s="59"/>
      <c r="E610" s="59"/>
      <c r="F610" s="59"/>
      <c r="G610" s="59"/>
      <c r="H610" s="59"/>
      <c r="I610" s="59"/>
      <c r="J610" s="59"/>
      <c r="K610" s="59"/>
      <c r="L610" s="59"/>
      <c r="M610" s="59"/>
      <c r="N610" s="59"/>
      <c r="O610" s="59"/>
      <c r="P610" s="59"/>
      <c r="Q610" s="59"/>
      <c r="R610" s="59"/>
      <c r="S610" s="59"/>
      <c r="T610" s="59"/>
      <c r="U610" s="59"/>
      <c r="V610" s="59"/>
    </row>
    <row r="611" spans="1:22">
      <c r="A611" s="59"/>
      <c r="B611" s="59"/>
      <c r="C611" s="59"/>
      <c r="D611" s="59"/>
      <c r="E611" s="59"/>
      <c r="F611" s="59"/>
      <c r="G611" s="59"/>
      <c r="H611" s="59"/>
      <c r="I611" s="59"/>
      <c r="J611" s="59"/>
      <c r="K611" s="59"/>
      <c r="L611" s="59"/>
      <c r="M611" s="59"/>
      <c r="N611" s="59"/>
      <c r="O611" s="59"/>
      <c r="P611" s="59"/>
      <c r="Q611" s="59"/>
      <c r="R611" s="59"/>
      <c r="S611" s="59"/>
      <c r="T611" s="59"/>
      <c r="U611" s="59"/>
      <c r="V611" s="59"/>
    </row>
    <row r="612" spans="1:22">
      <c r="A612" s="59"/>
      <c r="B612" s="59"/>
      <c r="C612" s="59"/>
      <c r="D612" s="59"/>
      <c r="E612" s="59"/>
      <c r="F612" s="59"/>
      <c r="G612" s="59"/>
      <c r="H612" s="59"/>
      <c r="I612" s="59"/>
      <c r="J612" s="59"/>
      <c r="K612" s="59"/>
      <c r="L612" s="59"/>
      <c r="M612" s="59"/>
      <c r="N612" s="59"/>
      <c r="O612" s="59"/>
      <c r="P612" s="59"/>
      <c r="Q612" s="59"/>
      <c r="R612" s="59"/>
      <c r="S612" s="59"/>
      <c r="T612" s="59"/>
      <c r="U612" s="59"/>
      <c r="V612" s="59"/>
    </row>
    <row r="613" spans="1:22">
      <c r="A613" s="59"/>
      <c r="B613" s="59"/>
      <c r="C613" s="59"/>
      <c r="D613" s="59"/>
      <c r="E613" s="59"/>
      <c r="F613" s="59"/>
      <c r="G613" s="59"/>
      <c r="H613" s="59"/>
      <c r="I613" s="59"/>
      <c r="J613" s="59"/>
      <c r="K613" s="59"/>
      <c r="L613" s="59"/>
      <c r="M613" s="59"/>
      <c r="N613" s="59"/>
      <c r="O613" s="59"/>
      <c r="P613" s="59"/>
      <c r="Q613" s="59"/>
      <c r="R613" s="59"/>
      <c r="S613" s="59"/>
      <c r="T613" s="59"/>
      <c r="U613" s="59"/>
      <c r="V613" s="59"/>
    </row>
    <row r="614" spans="1:22">
      <c r="A614" s="59"/>
      <c r="B614" s="59"/>
      <c r="C614" s="59"/>
      <c r="D614" s="59"/>
      <c r="E614" s="59"/>
      <c r="F614" s="59"/>
      <c r="G614" s="59"/>
      <c r="H614" s="59"/>
      <c r="I614" s="59"/>
      <c r="J614" s="59"/>
      <c r="K614" s="59"/>
      <c r="L614" s="59"/>
      <c r="M614" s="59"/>
      <c r="N614" s="59"/>
      <c r="O614" s="59"/>
      <c r="P614" s="59"/>
      <c r="Q614" s="59"/>
      <c r="R614" s="59"/>
      <c r="S614" s="59"/>
      <c r="T614" s="59"/>
      <c r="U614" s="59"/>
      <c r="V614" s="59"/>
    </row>
    <row r="615" spans="1:22">
      <c r="A615" s="59"/>
      <c r="B615" s="59"/>
      <c r="C615" s="59"/>
      <c r="D615" s="59"/>
      <c r="E615" s="59"/>
      <c r="F615" s="59"/>
      <c r="G615" s="59"/>
      <c r="H615" s="59"/>
      <c r="I615" s="59"/>
      <c r="J615" s="59"/>
      <c r="K615" s="59"/>
      <c r="L615" s="59"/>
      <c r="M615" s="59"/>
      <c r="N615" s="59"/>
      <c r="O615" s="59"/>
      <c r="P615" s="59"/>
      <c r="Q615" s="59"/>
      <c r="R615" s="59"/>
      <c r="S615" s="59"/>
      <c r="T615" s="59"/>
      <c r="U615" s="59"/>
      <c r="V615" s="59"/>
    </row>
    <row r="616" spans="1:22">
      <c r="A616" s="59"/>
      <c r="B616" s="59"/>
      <c r="C616" s="59"/>
      <c r="D616" s="59"/>
      <c r="E616" s="59"/>
      <c r="F616" s="59"/>
      <c r="G616" s="59"/>
      <c r="H616" s="59"/>
      <c r="I616" s="59"/>
      <c r="J616" s="59"/>
      <c r="K616" s="59"/>
      <c r="L616" s="59"/>
      <c r="M616" s="59"/>
      <c r="N616" s="59"/>
      <c r="O616" s="59"/>
      <c r="P616" s="59"/>
      <c r="Q616" s="59"/>
      <c r="R616" s="59"/>
      <c r="S616" s="59"/>
      <c r="T616" s="59"/>
      <c r="U616" s="59"/>
      <c r="V616" s="59"/>
    </row>
    <row r="617" spans="1:22">
      <c r="A617" s="59"/>
      <c r="B617" s="59"/>
      <c r="C617" s="59"/>
      <c r="D617" s="59"/>
      <c r="E617" s="59"/>
      <c r="F617" s="59"/>
      <c r="G617" s="59"/>
      <c r="H617" s="59"/>
      <c r="I617" s="59"/>
      <c r="J617" s="59"/>
      <c r="K617" s="59"/>
      <c r="L617" s="59"/>
      <c r="M617" s="59"/>
      <c r="N617" s="59"/>
      <c r="O617" s="59"/>
      <c r="P617" s="59"/>
      <c r="Q617" s="59"/>
      <c r="R617" s="59"/>
      <c r="S617" s="59"/>
      <c r="T617" s="59"/>
      <c r="U617" s="59"/>
      <c r="V617" s="59"/>
    </row>
    <row r="618" spans="1:22">
      <c r="A618" s="59"/>
      <c r="B618" s="59"/>
      <c r="C618" s="59"/>
      <c r="D618" s="59"/>
      <c r="E618" s="59"/>
      <c r="F618" s="59"/>
      <c r="G618" s="59"/>
      <c r="H618" s="59"/>
      <c r="I618" s="59"/>
      <c r="J618" s="59"/>
      <c r="K618" s="59"/>
      <c r="L618" s="59"/>
      <c r="M618" s="59"/>
      <c r="N618" s="59"/>
      <c r="O618" s="59"/>
      <c r="P618" s="59"/>
      <c r="Q618" s="59"/>
      <c r="R618" s="59"/>
      <c r="S618" s="59"/>
      <c r="T618" s="59"/>
      <c r="U618" s="59"/>
      <c r="V618" s="59"/>
    </row>
    <row r="619" spans="1:22">
      <c r="A619" s="59"/>
      <c r="B619" s="59"/>
      <c r="C619" s="59"/>
      <c r="D619" s="59"/>
      <c r="E619" s="59"/>
      <c r="F619" s="59"/>
      <c r="G619" s="59"/>
      <c r="H619" s="59"/>
      <c r="I619" s="59"/>
      <c r="J619" s="59"/>
      <c r="K619" s="59"/>
      <c r="L619" s="59"/>
      <c r="M619" s="59"/>
      <c r="N619" s="59"/>
      <c r="O619" s="59"/>
      <c r="P619" s="59"/>
      <c r="Q619" s="59"/>
      <c r="R619" s="59"/>
      <c r="S619" s="59"/>
      <c r="T619" s="59"/>
      <c r="U619" s="59"/>
      <c r="V619" s="59"/>
    </row>
    <row r="620" spans="1:22">
      <c r="A620" s="59"/>
      <c r="B620" s="59"/>
      <c r="C620" s="59"/>
      <c r="D620" s="59"/>
      <c r="E620" s="59"/>
      <c r="F620" s="59"/>
      <c r="G620" s="59"/>
      <c r="H620" s="59"/>
      <c r="I620" s="59"/>
      <c r="J620" s="59"/>
      <c r="K620" s="59"/>
      <c r="L620" s="59"/>
      <c r="M620" s="59"/>
      <c r="N620" s="59"/>
      <c r="O620" s="59"/>
      <c r="P620" s="59"/>
      <c r="Q620" s="59"/>
      <c r="R620" s="59"/>
      <c r="S620" s="59"/>
      <c r="T620" s="59"/>
      <c r="U620" s="59"/>
      <c r="V620" s="59"/>
    </row>
    <row r="621" spans="1:22">
      <c r="A621" s="59"/>
      <c r="B621" s="59"/>
      <c r="C621" s="59"/>
      <c r="D621" s="59"/>
      <c r="E621" s="59"/>
      <c r="F621" s="59"/>
      <c r="G621" s="59"/>
      <c r="H621" s="59"/>
      <c r="I621" s="59"/>
      <c r="J621" s="59"/>
      <c r="K621" s="59"/>
      <c r="L621" s="59"/>
      <c r="M621" s="59"/>
      <c r="N621" s="59"/>
      <c r="O621" s="59"/>
      <c r="P621" s="59"/>
      <c r="Q621" s="59"/>
      <c r="R621" s="59"/>
      <c r="S621" s="59"/>
      <c r="T621" s="59"/>
      <c r="U621" s="59"/>
      <c r="V621" s="59"/>
    </row>
    <row r="622" spans="1:22">
      <c r="A622" s="59"/>
      <c r="B622" s="59"/>
      <c r="C622" s="59"/>
      <c r="D622" s="59"/>
      <c r="E622" s="59"/>
      <c r="F622" s="59"/>
      <c r="G622" s="59"/>
      <c r="H622" s="59"/>
      <c r="I622" s="59"/>
      <c r="J622" s="59"/>
      <c r="K622" s="59"/>
      <c r="L622" s="59"/>
      <c r="M622" s="59"/>
      <c r="N622" s="59"/>
      <c r="O622" s="59"/>
      <c r="P622" s="59"/>
      <c r="Q622" s="59"/>
      <c r="R622" s="59"/>
      <c r="S622" s="59"/>
      <c r="T622" s="59"/>
      <c r="U622" s="59"/>
      <c r="V622" s="59"/>
    </row>
    <row r="623" spans="1:22">
      <c r="A623" s="59"/>
      <c r="B623" s="59"/>
      <c r="C623" s="59"/>
      <c r="D623" s="59"/>
      <c r="E623" s="59"/>
      <c r="F623" s="59"/>
      <c r="G623" s="59"/>
      <c r="H623" s="59"/>
      <c r="I623" s="59"/>
      <c r="J623" s="59"/>
      <c r="K623" s="59"/>
      <c r="L623" s="59"/>
      <c r="M623" s="59"/>
      <c r="N623" s="59"/>
      <c r="O623" s="59"/>
      <c r="P623" s="59"/>
      <c r="Q623" s="59"/>
      <c r="R623" s="59"/>
      <c r="S623" s="59"/>
      <c r="T623" s="59"/>
      <c r="U623" s="59"/>
      <c r="V623" s="59"/>
    </row>
    <row r="624" spans="1:22">
      <c r="A624" s="59"/>
      <c r="B624" s="59"/>
      <c r="C624" s="59"/>
      <c r="D624" s="59"/>
      <c r="E624" s="59"/>
      <c r="F624" s="59"/>
      <c r="G624" s="59"/>
      <c r="H624" s="59"/>
      <c r="I624" s="59"/>
      <c r="J624" s="59"/>
      <c r="K624" s="59"/>
      <c r="L624" s="59"/>
      <c r="M624" s="59"/>
      <c r="N624" s="59"/>
      <c r="O624" s="59"/>
      <c r="P624" s="59"/>
      <c r="Q624" s="59"/>
      <c r="R624" s="59"/>
      <c r="S624" s="59"/>
      <c r="T624" s="59"/>
      <c r="U624" s="59"/>
      <c r="V624" s="59"/>
    </row>
    <row r="625" spans="1:22">
      <c r="A625" s="59"/>
      <c r="B625" s="59"/>
      <c r="C625" s="59"/>
      <c r="D625" s="59"/>
      <c r="E625" s="59"/>
      <c r="F625" s="59"/>
      <c r="G625" s="59"/>
      <c r="H625" s="59"/>
      <c r="I625" s="59"/>
      <c r="J625" s="59"/>
      <c r="K625" s="59"/>
      <c r="L625" s="59"/>
      <c r="M625" s="59"/>
      <c r="N625" s="59"/>
      <c r="O625" s="59"/>
      <c r="P625" s="59"/>
      <c r="Q625" s="59"/>
      <c r="R625" s="59"/>
      <c r="S625" s="59"/>
      <c r="T625" s="59"/>
      <c r="U625" s="59"/>
      <c r="V625" s="59"/>
    </row>
    <row r="626" spans="1:22">
      <c r="A626" s="59"/>
      <c r="B626" s="59"/>
      <c r="C626" s="59"/>
      <c r="D626" s="59"/>
      <c r="E626" s="59"/>
      <c r="F626" s="59"/>
      <c r="G626" s="59"/>
      <c r="H626" s="59"/>
      <c r="I626" s="59"/>
      <c r="J626" s="59"/>
      <c r="K626" s="59"/>
      <c r="L626" s="59"/>
      <c r="M626" s="59"/>
      <c r="N626" s="59"/>
      <c r="O626" s="59"/>
      <c r="P626" s="59"/>
      <c r="Q626" s="59"/>
      <c r="R626" s="59"/>
      <c r="S626" s="59"/>
      <c r="T626" s="59"/>
      <c r="U626" s="59"/>
      <c r="V626" s="59"/>
    </row>
    <row r="627" spans="1:22">
      <c r="A627" s="59"/>
      <c r="B627" s="59"/>
      <c r="C627" s="59"/>
      <c r="D627" s="59"/>
      <c r="E627" s="59"/>
      <c r="F627" s="59"/>
      <c r="G627" s="59"/>
      <c r="H627" s="59"/>
      <c r="I627" s="59"/>
      <c r="J627" s="59"/>
      <c r="K627" s="59"/>
      <c r="L627" s="59"/>
      <c r="M627" s="59"/>
      <c r="N627" s="59"/>
      <c r="O627" s="59"/>
      <c r="P627" s="59"/>
      <c r="Q627" s="59"/>
      <c r="R627" s="59"/>
      <c r="S627" s="59"/>
      <c r="T627" s="59"/>
      <c r="U627" s="59"/>
      <c r="V627" s="59"/>
    </row>
    <row r="628" spans="1:22">
      <c r="A628" s="59"/>
      <c r="B628" s="59"/>
      <c r="C628" s="59"/>
      <c r="D628" s="59"/>
      <c r="E628" s="59"/>
      <c r="F628" s="59"/>
      <c r="G628" s="59"/>
      <c r="H628" s="59"/>
      <c r="I628" s="59"/>
      <c r="J628" s="59"/>
      <c r="K628" s="59"/>
      <c r="L628" s="59"/>
      <c r="M628" s="59"/>
      <c r="N628" s="59"/>
      <c r="O628" s="59"/>
      <c r="P628" s="59"/>
      <c r="Q628" s="59"/>
      <c r="R628" s="59"/>
      <c r="S628" s="59"/>
      <c r="T628" s="59"/>
      <c r="U628" s="59"/>
      <c r="V628" s="59"/>
    </row>
    <row r="629" spans="1:22">
      <c r="A629" s="59"/>
      <c r="B629" s="59"/>
      <c r="C629" s="59"/>
      <c r="D629" s="59"/>
      <c r="E629" s="59"/>
      <c r="F629" s="59"/>
      <c r="G629" s="59"/>
      <c r="H629" s="59"/>
      <c r="I629" s="59"/>
      <c r="J629" s="59"/>
      <c r="K629" s="59"/>
      <c r="L629" s="59"/>
      <c r="M629" s="59"/>
      <c r="N629" s="59"/>
      <c r="O629" s="59"/>
      <c r="P629" s="59"/>
      <c r="Q629" s="59"/>
      <c r="R629" s="59"/>
      <c r="S629" s="59"/>
      <c r="T629" s="59"/>
      <c r="U629" s="59"/>
      <c r="V629" s="59"/>
    </row>
    <row r="630" spans="1:22">
      <c r="A630" s="59"/>
      <c r="B630" s="59"/>
      <c r="C630" s="59"/>
      <c r="D630" s="59"/>
      <c r="E630" s="59"/>
      <c r="F630" s="59"/>
      <c r="G630" s="59"/>
      <c r="H630" s="59"/>
      <c r="I630" s="59"/>
      <c r="J630" s="59"/>
      <c r="K630" s="59"/>
      <c r="L630" s="59"/>
      <c r="M630" s="59"/>
      <c r="N630" s="59"/>
      <c r="O630" s="59"/>
      <c r="P630" s="59"/>
      <c r="Q630" s="59"/>
      <c r="R630" s="59"/>
      <c r="S630" s="59"/>
      <c r="T630" s="59"/>
      <c r="U630" s="59"/>
      <c r="V630" s="59"/>
    </row>
    <row r="631" spans="1:22">
      <c r="A631" s="59"/>
      <c r="B631" s="59"/>
      <c r="C631" s="59"/>
      <c r="D631" s="59"/>
      <c r="E631" s="59"/>
      <c r="F631" s="59"/>
      <c r="G631" s="59"/>
      <c r="H631" s="59"/>
      <c r="I631" s="59"/>
      <c r="J631" s="59"/>
      <c r="K631" s="59"/>
      <c r="L631" s="59"/>
      <c r="M631" s="59"/>
      <c r="N631" s="59"/>
      <c r="O631" s="59"/>
      <c r="P631" s="59"/>
      <c r="Q631" s="59"/>
      <c r="R631" s="59"/>
      <c r="S631" s="59"/>
      <c r="T631" s="59"/>
      <c r="U631" s="59"/>
      <c r="V631" s="59"/>
    </row>
    <row r="632" spans="1:22">
      <c r="A632" s="59"/>
      <c r="B632" s="59"/>
      <c r="C632" s="59"/>
      <c r="D632" s="59"/>
      <c r="E632" s="59"/>
      <c r="F632" s="59"/>
      <c r="G632" s="59"/>
      <c r="H632" s="59"/>
      <c r="I632" s="59"/>
      <c r="J632" s="59"/>
      <c r="K632" s="59"/>
      <c r="L632" s="59"/>
      <c r="M632" s="59"/>
      <c r="N632" s="59"/>
      <c r="O632" s="59"/>
      <c r="P632" s="59"/>
      <c r="Q632" s="59"/>
      <c r="R632" s="59"/>
      <c r="S632" s="59"/>
      <c r="T632" s="59"/>
      <c r="U632" s="59"/>
      <c r="V632" s="59"/>
    </row>
    <row r="633" spans="1:22">
      <c r="A633" s="59"/>
      <c r="B633" s="59"/>
      <c r="C633" s="59"/>
      <c r="D633" s="59"/>
      <c r="E633" s="59"/>
      <c r="F633" s="59"/>
      <c r="G633" s="59"/>
      <c r="H633" s="59"/>
      <c r="I633" s="59"/>
      <c r="J633" s="59"/>
      <c r="K633" s="59"/>
      <c r="L633" s="59"/>
      <c r="M633" s="59"/>
      <c r="N633" s="59"/>
      <c r="O633" s="59"/>
      <c r="P633" s="59"/>
      <c r="Q633" s="59"/>
      <c r="R633" s="59"/>
      <c r="S633" s="59"/>
      <c r="T633" s="59"/>
      <c r="U633" s="59"/>
      <c r="V633" s="59"/>
    </row>
    <row r="634" spans="1:22">
      <c r="A634" s="59"/>
      <c r="B634" s="59"/>
      <c r="C634" s="59"/>
      <c r="D634" s="59"/>
      <c r="E634" s="59"/>
      <c r="F634" s="59"/>
      <c r="G634" s="59"/>
      <c r="H634" s="59"/>
      <c r="I634" s="59"/>
      <c r="J634" s="59"/>
      <c r="K634" s="59"/>
      <c r="L634" s="59"/>
      <c r="M634" s="59"/>
      <c r="N634" s="59"/>
      <c r="O634" s="59"/>
      <c r="P634" s="59"/>
      <c r="Q634" s="59"/>
      <c r="R634" s="59"/>
      <c r="S634" s="59"/>
      <c r="T634" s="59"/>
      <c r="U634" s="59"/>
      <c r="V634" s="59"/>
    </row>
    <row r="635" spans="1:22">
      <c r="A635" s="59"/>
      <c r="B635" s="59"/>
      <c r="C635" s="59"/>
      <c r="D635" s="59"/>
      <c r="E635" s="59"/>
      <c r="F635" s="59"/>
      <c r="G635" s="59"/>
      <c r="H635" s="59"/>
      <c r="I635" s="59"/>
      <c r="J635" s="59"/>
      <c r="K635" s="59"/>
      <c r="L635" s="59"/>
      <c r="M635" s="59"/>
      <c r="N635" s="59"/>
      <c r="O635" s="59"/>
      <c r="P635" s="59"/>
      <c r="Q635" s="59"/>
      <c r="R635" s="59"/>
      <c r="S635" s="59"/>
      <c r="T635" s="59"/>
      <c r="U635" s="59"/>
      <c r="V635" s="59"/>
    </row>
    <row r="636" spans="1:22">
      <c r="A636" s="59"/>
      <c r="B636" s="59"/>
      <c r="C636" s="59"/>
      <c r="D636" s="59"/>
      <c r="E636" s="59"/>
      <c r="F636" s="59"/>
      <c r="G636" s="59"/>
      <c r="H636" s="59"/>
      <c r="I636" s="59"/>
      <c r="J636" s="59"/>
      <c r="K636" s="59"/>
      <c r="L636" s="59"/>
      <c r="M636" s="59"/>
      <c r="N636" s="59"/>
      <c r="O636" s="59"/>
      <c r="P636" s="59"/>
      <c r="Q636" s="59"/>
      <c r="R636" s="59"/>
      <c r="S636" s="59"/>
      <c r="T636" s="59"/>
      <c r="U636" s="59"/>
      <c r="V636" s="59"/>
    </row>
    <row r="637" spans="1:22">
      <c r="A637" s="59"/>
      <c r="B637" s="59"/>
      <c r="C637" s="59"/>
      <c r="D637" s="59"/>
      <c r="E637" s="59"/>
      <c r="F637" s="59"/>
      <c r="G637" s="59"/>
      <c r="H637" s="59"/>
      <c r="I637" s="59"/>
      <c r="J637" s="59"/>
      <c r="K637" s="59"/>
      <c r="L637" s="59"/>
      <c r="M637" s="59"/>
      <c r="N637" s="59"/>
      <c r="O637" s="59"/>
      <c r="P637" s="59"/>
      <c r="Q637" s="59"/>
      <c r="R637" s="59"/>
      <c r="S637" s="59"/>
      <c r="T637" s="59"/>
      <c r="U637" s="59"/>
      <c r="V637" s="59"/>
    </row>
    <row r="638" spans="1:22">
      <c r="A638" s="59"/>
      <c r="B638" s="59"/>
      <c r="C638" s="59"/>
      <c r="D638" s="59"/>
      <c r="E638" s="59"/>
      <c r="F638" s="59"/>
      <c r="G638" s="59"/>
      <c r="H638" s="59"/>
      <c r="I638" s="59"/>
      <c r="J638" s="59"/>
      <c r="K638" s="59"/>
      <c r="L638" s="59"/>
      <c r="M638" s="59"/>
      <c r="N638" s="59"/>
      <c r="O638" s="59"/>
      <c r="P638" s="59"/>
      <c r="Q638" s="59"/>
      <c r="R638" s="59"/>
      <c r="S638" s="59"/>
      <c r="T638" s="59"/>
      <c r="U638" s="59"/>
      <c r="V638" s="59"/>
    </row>
    <row r="639" spans="1:22">
      <c r="A639" s="59"/>
      <c r="B639" s="59"/>
      <c r="C639" s="59"/>
      <c r="D639" s="59"/>
      <c r="E639" s="59"/>
      <c r="F639" s="59"/>
      <c r="G639" s="59"/>
      <c r="H639" s="59"/>
      <c r="I639" s="59"/>
      <c r="J639" s="59"/>
      <c r="K639" s="59"/>
      <c r="L639" s="59"/>
      <c r="M639" s="59"/>
      <c r="N639" s="59"/>
      <c r="O639" s="59"/>
      <c r="P639" s="59"/>
      <c r="Q639" s="59"/>
      <c r="R639" s="59"/>
      <c r="S639" s="59"/>
      <c r="T639" s="59"/>
      <c r="U639" s="59"/>
      <c r="V639" s="59"/>
    </row>
    <row r="640" spans="1:22">
      <c r="A640" s="59"/>
      <c r="B640" s="59"/>
      <c r="C640" s="59"/>
      <c r="D640" s="59"/>
      <c r="E640" s="59"/>
      <c r="F640" s="59"/>
      <c r="G640" s="59"/>
      <c r="H640" s="59"/>
      <c r="I640" s="59"/>
      <c r="J640" s="59"/>
      <c r="K640" s="59"/>
      <c r="L640" s="59"/>
      <c r="M640" s="59"/>
      <c r="N640" s="59"/>
      <c r="O640" s="59"/>
      <c r="P640" s="59"/>
      <c r="Q640" s="59"/>
      <c r="R640" s="59"/>
      <c r="S640" s="59"/>
      <c r="T640" s="59"/>
      <c r="U640" s="59"/>
      <c r="V640" s="59"/>
    </row>
    <row r="641" spans="1:22">
      <c r="A641" s="59"/>
      <c r="B641" s="59"/>
      <c r="C641" s="59"/>
      <c r="D641" s="59"/>
      <c r="E641" s="59"/>
      <c r="F641" s="59"/>
      <c r="G641" s="59"/>
      <c r="H641" s="59"/>
      <c r="I641" s="59"/>
      <c r="J641" s="59"/>
      <c r="K641" s="59"/>
      <c r="L641" s="59"/>
      <c r="M641" s="59"/>
      <c r="N641" s="59"/>
      <c r="O641" s="59"/>
      <c r="P641" s="59"/>
      <c r="Q641" s="59"/>
      <c r="R641" s="59"/>
      <c r="S641" s="59"/>
      <c r="T641" s="59"/>
      <c r="U641" s="59"/>
      <c r="V641" s="59"/>
    </row>
    <row r="642" spans="1:22">
      <c r="A642" s="59"/>
      <c r="B642" s="59"/>
      <c r="C642" s="59"/>
      <c r="D642" s="59"/>
      <c r="E642" s="59"/>
      <c r="F642" s="59"/>
      <c r="G642" s="59"/>
      <c r="H642" s="59"/>
      <c r="I642" s="59"/>
      <c r="J642" s="59"/>
      <c r="K642" s="59"/>
      <c r="L642" s="59"/>
      <c r="M642" s="59"/>
      <c r="N642" s="59"/>
      <c r="O642" s="59"/>
      <c r="P642" s="59"/>
      <c r="Q642" s="59"/>
      <c r="R642" s="59"/>
      <c r="S642" s="59"/>
      <c r="T642" s="59"/>
      <c r="U642" s="59"/>
      <c r="V642" s="59"/>
    </row>
    <row r="643" spans="1:22">
      <c r="A643" s="59"/>
      <c r="B643" s="59"/>
      <c r="C643" s="59"/>
      <c r="D643" s="59"/>
      <c r="E643" s="59"/>
      <c r="F643" s="59"/>
      <c r="G643" s="59"/>
      <c r="H643" s="59"/>
      <c r="I643" s="59"/>
      <c r="J643" s="59"/>
      <c r="K643" s="59"/>
      <c r="L643" s="59"/>
      <c r="M643" s="59"/>
      <c r="N643" s="59"/>
      <c r="O643" s="59"/>
      <c r="P643" s="59"/>
      <c r="Q643" s="59"/>
      <c r="R643" s="59"/>
      <c r="S643" s="59"/>
      <c r="T643" s="59"/>
      <c r="U643" s="59"/>
      <c r="V643" s="59"/>
    </row>
    <row r="644" spans="1:22">
      <c r="A644" s="59"/>
      <c r="B644" s="59"/>
      <c r="C644" s="59"/>
      <c r="D644" s="59"/>
      <c r="E644" s="59"/>
      <c r="F644" s="59"/>
      <c r="G644" s="59"/>
      <c r="H644" s="59"/>
      <c r="I644" s="59"/>
      <c r="J644" s="59"/>
      <c r="K644" s="59"/>
      <c r="L644" s="59"/>
      <c r="M644" s="59"/>
      <c r="N644" s="59"/>
      <c r="O644" s="59"/>
      <c r="P644" s="59"/>
      <c r="Q644" s="59"/>
      <c r="R644" s="59"/>
      <c r="S644" s="59"/>
      <c r="T644" s="59"/>
      <c r="U644" s="59"/>
      <c r="V644" s="59"/>
    </row>
    <row r="645" spans="1:22">
      <c r="A645" s="59"/>
      <c r="B645" s="59"/>
      <c r="C645" s="59"/>
      <c r="D645" s="59"/>
      <c r="E645" s="59"/>
      <c r="F645" s="59"/>
      <c r="G645" s="59"/>
      <c r="H645" s="59"/>
      <c r="I645" s="59"/>
      <c r="J645" s="59"/>
      <c r="K645" s="59"/>
      <c r="L645" s="59"/>
      <c r="M645" s="59"/>
      <c r="N645" s="59"/>
      <c r="O645" s="59"/>
      <c r="P645" s="59"/>
      <c r="Q645" s="59"/>
      <c r="R645" s="59"/>
      <c r="S645" s="59"/>
      <c r="T645" s="59"/>
      <c r="U645" s="59"/>
      <c r="V645" s="59"/>
    </row>
    <row r="646" spans="1:22">
      <c r="A646" s="59"/>
      <c r="B646" s="59"/>
      <c r="C646" s="59"/>
      <c r="D646" s="59"/>
      <c r="E646" s="59"/>
      <c r="F646" s="59"/>
      <c r="G646" s="59"/>
      <c r="H646" s="59"/>
      <c r="I646" s="59"/>
      <c r="J646" s="59"/>
      <c r="K646" s="59"/>
      <c r="L646" s="59"/>
      <c r="M646" s="59"/>
      <c r="N646" s="59"/>
      <c r="O646" s="59"/>
      <c r="P646" s="59"/>
      <c r="Q646" s="59"/>
      <c r="R646" s="59"/>
      <c r="S646" s="59"/>
      <c r="T646" s="59"/>
      <c r="U646" s="59"/>
      <c r="V646" s="59"/>
    </row>
    <row r="647" spans="1:22">
      <c r="A647" s="59"/>
      <c r="B647" s="59"/>
      <c r="C647" s="59"/>
      <c r="D647" s="59"/>
      <c r="E647" s="59"/>
      <c r="F647" s="59"/>
      <c r="G647" s="59"/>
      <c r="H647" s="59"/>
      <c r="I647" s="59"/>
      <c r="J647" s="59"/>
      <c r="K647" s="59"/>
      <c r="L647" s="59"/>
      <c r="M647" s="59"/>
      <c r="N647" s="59"/>
      <c r="O647" s="59"/>
      <c r="P647" s="59"/>
      <c r="Q647" s="59"/>
      <c r="R647" s="59"/>
      <c r="S647" s="59"/>
      <c r="T647" s="59"/>
      <c r="U647" s="59"/>
      <c r="V647" s="59"/>
    </row>
    <row r="648" spans="1:22">
      <c r="A648" s="59"/>
      <c r="B648" s="59"/>
      <c r="C648" s="59"/>
      <c r="D648" s="59"/>
      <c r="E648" s="59"/>
      <c r="F648" s="59"/>
      <c r="G648" s="59"/>
      <c r="H648" s="59"/>
      <c r="I648" s="59"/>
      <c r="J648" s="59"/>
      <c r="K648" s="59"/>
      <c r="L648" s="59"/>
      <c r="M648" s="59"/>
      <c r="N648" s="59"/>
      <c r="O648" s="59"/>
      <c r="P648" s="59"/>
      <c r="Q648" s="59"/>
      <c r="R648" s="59"/>
      <c r="S648" s="59"/>
      <c r="T648" s="59"/>
      <c r="U648" s="59"/>
      <c r="V648" s="59"/>
    </row>
    <row r="649" spans="1:22">
      <c r="A649" s="59"/>
      <c r="B649" s="59"/>
      <c r="C649" s="59"/>
      <c r="D649" s="59"/>
      <c r="E649" s="59"/>
      <c r="F649" s="59"/>
      <c r="G649" s="59"/>
      <c r="H649" s="59"/>
      <c r="I649" s="59"/>
      <c r="J649" s="59"/>
      <c r="K649" s="59"/>
      <c r="L649" s="59"/>
      <c r="M649" s="59"/>
      <c r="N649" s="59"/>
      <c r="O649" s="59"/>
      <c r="P649" s="59"/>
      <c r="Q649" s="59"/>
      <c r="R649" s="59"/>
      <c r="S649" s="59"/>
      <c r="T649" s="59"/>
      <c r="U649" s="59"/>
      <c r="V649" s="59"/>
    </row>
    <row r="650" spans="1:22">
      <c r="A650" s="59"/>
      <c r="B650" s="59"/>
      <c r="C650" s="59"/>
      <c r="D650" s="59"/>
      <c r="E650" s="59"/>
      <c r="F650" s="59"/>
      <c r="G650" s="59"/>
      <c r="H650" s="59"/>
      <c r="I650" s="59"/>
      <c r="J650" s="59"/>
      <c r="K650" s="59"/>
      <c r="L650" s="59"/>
      <c r="M650" s="59"/>
      <c r="N650" s="59"/>
      <c r="O650" s="59"/>
      <c r="P650" s="59"/>
      <c r="Q650" s="59"/>
      <c r="R650" s="59"/>
      <c r="S650" s="59"/>
      <c r="T650" s="59"/>
      <c r="U650" s="59"/>
      <c r="V650" s="59"/>
    </row>
    <row r="651" spans="1:22">
      <c r="A651" s="59"/>
      <c r="B651" s="59"/>
      <c r="C651" s="59"/>
      <c r="D651" s="59"/>
      <c r="E651" s="59"/>
      <c r="F651" s="59"/>
      <c r="G651" s="59"/>
      <c r="H651" s="59"/>
      <c r="I651" s="59"/>
      <c r="J651" s="59"/>
      <c r="K651" s="59"/>
      <c r="L651" s="59"/>
      <c r="M651" s="59"/>
      <c r="N651" s="59"/>
      <c r="O651" s="59"/>
      <c r="P651" s="59"/>
      <c r="Q651" s="59"/>
      <c r="R651" s="59"/>
      <c r="S651" s="59"/>
      <c r="T651" s="59"/>
      <c r="U651" s="59"/>
      <c r="V651" s="59"/>
    </row>
    <row r="652" spans="1:22">
      <c r="A652" s="59"/>
      <c r="B652" s="59"/>
      <c r="C652" s="59"/>
      <c r="D652" s="59"/>
      <c r="E652" s="59"/>
      <c r="F652" s="59"/>
      <c r="G652" s="59"/>
      <c r="H652" s="59"/>
      <c r="I652" s="59"/>
      <c r="J652" s="59"/>
      <c r="K652" s="59"/>
      <c r="L652" s="59"/>
      <c r="M652" s="59"/>
      <c r="N652" s="59"/>
      <c r="O652" s="59"/>
      <c r="P652" s="59"/>
      <c r="Q652" s="59"/>
      <c r="R652" s="59"/>
      <c r="S652" s="59"/>
      <c r="T652" s="59"/>
      <c r="U652" s="59"/>
      <c r="V652" s="59"/>
    </row>
    <row r="653" spans="1:22">
      <c r="A653" s="59"/>
      <c r="B653" s="59"/>
      <c r="C653" s="59"/>
      <c r="D653" s="59"/>
      <c r="E653" s="59"/>
      <c r="F653" s="59"/>
      <c r="G653" s="59"/>
      <c r="H653" s="59"/>
      <c r="I653" s="59"/>
      <c r="J653" s="59"/>
      <c r="K653" s="59"/>
      <c r="L653" s="59"/>
      <c r="M653" s="59"/>
      <c r="N653" s="59"/>
      <c r="O653" s="59"/>
      <c r="P653" s="59"/>
      <c r="Q653" s="59"/>
      <c r="R653" s="59"/>
      <c r="S653" s="59"/>
      <c r="T653" s="59"/>
      <c r="U653" s="59"/>
      <c r="V653" s="59"/>
    </row>
    <row r="654" spans="1:22">
      <c r="A654" s="59"/>
      <c r="B654" s="59"/>
      <c r="C654" s="59"/>
      <c r="D654" s="59"/>
      <c r="E654" s="59"/>
      <c r="F654" s="59"/>
      <c r="G654" s="59"/>
      <c r="H654" s="59"/>
      <c r="I654" s="59"/>
      <c r="J654" s="59"/>
      <c r="K654" s="59"/>
      <c r="L654" s="59"/>
      <c r="M654" s="59"/>
      <c r="N654" s="59"/>
      <c r="O654" s="59"/>
      <c r="P654" s="59"/>
      <c r="Q654" s="59"/>
      <c r="R654" s="59"/>
      <c r="S654" s="59"/>
      <c r="T654" s="59"/>
      <c r="U654" s="59"/>
      <c r="V654" s="59"/>
    </row>
    <row r="655" spans="1:22">
      <c r="A655" s="59"/>
      <c r="B655" s="59"/>
      <c r="C655" s="59"/>
      <c r="D655" s="59"/>
      <c r="E655" s="59"/>
      <c r="F655" s="59"/>
      <c r="G655" s="59"/>
      <c r="H655" s="59"/>
      <c r="I655" s="59"/>
      <c r="J655" s="59"/>
      <c r="K655" s="59"/>
      <c r="L655" s="59"/>
      <c r="M655" s="59"/>
      <c r="N655" s="59"/>
      <c r="O655" s="59"/>
      <c r="P655" s="59"/>
      <c r="Q655" s="59"/>
      <c r="R655" s="59"/>
      <c r="S655" s="59"/>
      <c r="T655" s="59"/>
      <c r="U655" s="59"/>
      <c r="V655" s="59"/>
    </row>
    <row r="656" spans="1:22">
      <c r="A656" s="59"/>
      <c r="B656" s="59"/>
      <c r="C656" s="59"/>
      <c r="D656" s="59"/>
      <c r="E656" s="59"/>
      <c r="F656" s="59"/>
      <c r="G656" s="59"/>
      <c r="H656" s="59"/>
      <c r="I656" s="59"/>
      <c r="J656" s="59"/>
      <c r="K656" s="59"/>
      <c r="L656" s="59"/>
      <c r="M656" s="59"/>
      <c r="N656" s="59"/>
      <c r="O656" s="59"/>
      <c r="P656" s="59"/>
      <c r="Q656" s="59"/>
      <c r="R656" s="59"/>
      <c r="S656" s="59"/>
      <c r="T656" s="59"/>
      <c r="U656" s="59"/>
      <c r="V656" s="59"/>
    </row>
    <row r="657" spans="1:22">
      <c r="A657" s="59"/>
      <c r="B657" s="59"/>
      <c r="C657" s="59"/>
      <c r="D657" s="59"/>
      <c r="E657" s="59"/>
      <c r="F657" s="59"/>
      <c r="G657" s="59"/>
      <c r="H657" s="59"/>
      <c r="I657" s="59"/>
      <c r="J657" s="59"/>
      <c r="K657" s="59"/>
      <c r="L657" s="59"/>
      <c r="M657" s="59"/>
      <c r="N657" s="59"/>
      <c r="O657" s="59"/>
      <c r="P657" s="59"/>
      <c r="Q657" s="59"/>
      <c r="R657" s="59"/>
      <c r="S657" s="59"/>
      <c r="T657" s="59"/>
      <c r="U657" s="59"/>
      <c r="V657" s="59"/>
    </row>
    <row r="658" spans="1:22">
      <c r="A658" s="59"/>
      <c r="B658" s="59"/>
      <c r="C658" s="59"/>
      <c r="D658" s="59"/>
      <c r="E658" s="59"/>
      <c r="F658" s="59"/>
      <c r="G658" s="59"/>
      <c r="H658" s="59"/>
      <c r="I658" s="59"/>
      <c r="J658" s="59"/>
      <c r="K658" s="59"/>
      <c r="L658" s="59"/>
      <c r="M658" s="59"/>
      <c r="N658" s="59"/>
      <c r="O658" s="59"/>
      <c r="P658" s="59"/>
      <c r="Q658" s="59"/>
      <c r="R658" s="59"/>
      <c r="S658" s="59"/>
      <c r="T658" s="59"/>
      <c r="U658" s="59"/>
      <c r="V658" s="59"/>
    </row>
    <row r="659" spans="1:22">
      <c r="A659" s="59"/>
      <c r="B659" s="59"/>
      <c r="C659" s="59"/>
      <c r="D659" s="59"/>
      <c r="E659" s="59"/>
      <c r="F659" s="59"/>
      <c r="G659" s="59"/>
      <c r="H659" s="59"/>
      <c r="I659" s="59"/>
      <c r="J659" s="59"/>
      <c r="K659" s="59"/>
      <c r="L659" s="59"/>
      <c r="M659" s="59"/>
      <c r="N659" s="59"/>
      <c r="O659" s="59"/>
      <c r="P659" s="59"/>
      <c r="Q659" s="59"/>
      <c r="R659" s="59"/>
      <c r="S659" s="59"/>
      <c r="T659" s="59"/>
      <c r="U659" s="59"/>
      <c r="V659" s="59"/>
    </row>
    <row r="660" spans="1:22">
      <c r="A660" s="59"/>
      <c r="B660" s="59"/>
      <c r="C660" s="59"/>
      <c r="D660" s="59"/>
      <c r="E660" s="59"/>
      <c r="F660" s="59"/>
      <c r="G660" s="59"/>
      <c r="H660" s="59"/>
      <c r="I660" s="59"/>
      <c r="J660" s="59"/>
      <c r="K660" s="59"/>
      <c r="L660" s="59"/>
      <c r="M660" s="59"/>
      <c r="N660" s="59"/>
      <c r="O660" s="59"/>
      <c r="P660" s="59"/>
      <c r="Q660" s="59"/>
      <c r="R660" s="59"/>
      <c r="S660" s="59"/>
      <c r="T660" s="59"/>
      <c r="U660" s="59"/>
      <c r="V660" s="59"/>
    </row>
    <row r="661" spans="1:22">
      <c r="A661" s="59"/>
      <c r="B661" s="59"/>
      <c r="C661" s="59"/>
      <c r="D661" s="59"/>
      <c r="E661" s="59"/>
      <c r="F661" s="59"/>
      <c r="G661" s="59"/>
      <c r="H661" s="59"/>
      <c r="I661" s="59"/>
      <c r="J661" s="59"/>
      <c r="K661" s="59"/>
      <c r="L661" s="59"/>
      <c r="M661" s="59"/>
      <c r="N661" s="59"/>
      <c r="O661" s="59"/>
      <c r="P661" s="59"/>
      <c r="Q661" s="59"/>
      <c r="R661" s="59"/>
      <c r="S661" s="59"/>
      <c r="T661" s="59"/>
      <c r="U661" s="59"/>
      <c r="V661" s="59"/>
    </row>
    <row r="662" spans="1:22">
      <c r="A662" s="59"/>
      <c r="B662" s="59"/>
      <c r="C662" s="59"/>
      <c r="D662" s="59"/>
      <c r="E662" s="59"/>
      <c r="F662" s="59"/>
      <c r="G662" s="59"/>
      <c r="H662" s="59"/>
      <c r="I662" s="59"/>
      <c r="J662" s="59"/>
      <c r="K662" s="59"/>
      <c r="L662" s="59"/>
      <c r="M662" s="59"/>
      <c r="N662" s="59"/>
      <c r="O662" s="59"/>
      <c r="P662" s="59"/>
      <c r="Q662" s="59"/>
      <c r="R662" s="59"/>
      <c r="S662" s="59"/>
      <c r="T662" s="59"/>
      <c r="U662" s="59"/>
      <c r="V662" s="59"/>
    </row>
    <row r="663" spans="1:22">
      <c r="A663" s="59"/>
      <c r="B663" s="59"/>
      <c r="C663" s="59"/>
      <c r="D663" s="59"/>
      <c r="E663" s="59"/>
      <c r="F663" s="59"/>
      <c r="G663" s="59"/>
      <c r="H663" s="59"/>
      <c r="I663" s="59"/>
      <c r="J663" s="59"/>
      <c r="K663" s="59"/>
      <c r="L663" s="59"/>
      <c r="M663" s="59"/>
      <c r="N663" s="59"/>
      <c r="O663" s="59"/>
      <c r="P663" s="59"/>
      <c r="Q663" s="59"/>
      <c r="R663" s="59"/>
      <c r="S663" s="59"/>
      <c r="T663" s="59"/>
      <c r="U663" s="59"/>
      <c r="V663" s="59"/>
    </row>
    <row r="664" spans="1:22">
      <c r="A664" s="59"/>
      <c r="B664" s="59"/>
      <c r="C664" s="59"/>
      <c r="D664" s="59"/>
      <c r="E664" s="59"/>
      <c r="F664" s="59"/>
      <c r="G664" s="59"/>
      <c r="H664" s="59"/>
      <c r="I664" s="59"/>
      <c r="J664" s="59"/>
      <c r="K664" s="59"/>
      <c r="L664" s="59"/>
      <c r="M664" s="59"/>
      <c r="N664" s="59"/>
      <c r="O664" s="59"/>
      <c r="P664" s="59"/>
      <c r="Q664" s="59"/>
      <c r="R664" s="59"/>
      <c r="S664" s="59"/>
      <c r="T664" s="59"/>
      <c r="U664" s="59"/>
      <c r="V664" s="59"/>
    </row>
    <row r="665" spans="1:22">
      <c r="A665" s="59"/>
      <c r="B665" s="59"/>
      <c r="C665" s="59"/>
      <c r="D665" s="59"/>
      <c r="E665" s="59"/>
      <c r="F665" s="59"/>
      <c r="G665" s="59"/>
      <c r="H665" s="59"/>
      <c r="I665" s="59"/>
      <c r="J665" s="59"/>
      <c r="K665" s="59"/>
      <c r="L665" s="59"/>
      <c r="M665" s="59"/>
      <c r="N665" s="59"/>
      <c r="O665" s="59"/>
      <c r="P665" s="59"/>
      <c r="Q665" s="59"/>
      <c r="R665" s="59"/>
      <c r="S665" s="59"/>
      <c r="T665" s="59"/>
      <c r="U665" s="59"/>
      <c r="V665" s="59"/>
    </row>
    <row r="666" spans="1:22">
      <c r="A666" s="59"/>
      <c r="B666" s="59"/>
      <c r="C666" s="59"/>
      <c r="D666" s="59"/>
      <c r="E666" s="59"/>
      <c r="F666" s="59"/>
      <c r="G666" s="59"/>
      <c r="H666" s="59"/>
      <c r="I666" s="59"/>
      <c r="J666" s="59"/>
      <c r="K666" s="59"/>
      <c r="L666" s="59"/>
      <c r="M666" s="59"/>
      <c r="N666" s="59"/>
      <c r="O666" s="59"/>
      <c r="P666" s="59"/>
      <c r="Q666" s="59"/>
      <c r="R666" s="59"/>
      <c r="S666" s="59"/>
      <c r="T666" s="59"/>
      <c r="U666" s="59"/>
      <c r="V666" s="59"/>
    </row>
    <row r="667" spans="1:22">
      <c r="A667" s="59"/>
      <c r="B667" s="59"/>
      <c r="C667" s="59"/>
      <c r="D667" s="59"/>
      <c r="E667" s="59"/>
      <c r="F667" s="59"/>
      <c r="G667" s="59"/>
      <c r="H667" s="59"/>
      <c r="I667" s="59"/>
      <c r="J667" s="59"/>
      <c r="K667" s="59"/>
      <c r="L667" s="59"/>
      <c r="M667" s="59"/>
      <c r="N667" s="59"/>
      <c r="O667" s="59"/>
      <c r="P667" s="59"/>
      <c r="Q667" s="59"/>
      <c r="R667" s="59"/>
      <c r="S667" s="59"/>
      <c r="T667" s="59"/>
      <c r="U667" s="59"/>
      <c r="V667" s="59"/>
    </row>
    <row r="668" spans="1:22">
      <c r="A668" s="59"/>
      <c r="B668" s="59"/>
      <c r="C668" s="59"/>
      <c r="D668" s="59"/>
      <c r="E668" s="59"/>
      <c r="F668" s="59"/>
      <c r="G668" s="59"/>
      <c r="H668" s="59"/>
      <c r="I668" s="59"/>
      <c r="J668" s="59"/>
      <c r="K668" s="59"/>
      <c r="L668" s="59"/>
      <c r="M668" s="59"/>
      <c r="N668" s="59"/>
      <c r="O668" s="59"/>
      <c r="P668" s="59"/>
      <c r="Q668" s="59"/>
      <c r="R668" s="59"/>
      <c r="S668" s="59"/>
      <c r="T668" s="59"/>
      <c r="U668" s="59"/>
      <c r="V668" s="59"/>
    </row>
    <row r="669" spans="1:22">
      <c r="A669" s="59"/>
      <c r="B669" s="59"/>
      <c r="C669" s="59"/>
      <c r="D669" s="59"/>
      <c r="E669" s="59"/>
      <c r="F669" s="59"/>
      <c r="G669" s="59"/>
      <c r="H669" s="59"/>
      <c r="I669" s="59"/>
      <c r="J669" s="59"/>
      <c r="K669" s="59"/>
      <c r="L669" s="59"/>
      <c r="M669" s="59"/>
      <c r="N669" s="59"/>
      <c r="O669" s="59"/>
      <c r="P669" s="59"/>
      <c r="Q669" s="59"/>
      <c r="R669" s="59"/>
      <c r="S669" s="59"/>
      <c r="T669" s="59"/>
      <c r="U669" s="59"/>
      <c r="V669" s="59"/>
    </row>
    <row r="670" spans="1:22">
      <c r="A670" s="59"/>
      <c r="B670" s="59"/>
      <c r="C670" s="59"/>
      <c r="D670" s="59"/>
      <c r="E670" s="59"/>
      <c r="F670" s="59"/>
      <c r="G670" s="59"/>
      <c r="H670" s="59"/>
      <c r="I670" s="59"/>
      <c r="J670" s="59"/>
      <c r="K670" s="59"/>
      <c r="L670" s="59"/>
      <c r="M670" s="59"/>
      <c r="N670" s="59"/>
      <c r="O670" s="59"/>
      <c r="P670" s="59"/>
      <c r="Q670" s="59"/>
      <c r="R670" s="59"/>
      <c r="S670" s="59"/>
      <c r="T670" s="59"/>
      <c r="U670" s="59"/>
      <c r="V670" s="59"/>
    </row>
    <row r="671" spans="1:22">
      <c r="A671" s="59"/>
      <c r="B671" s="59"/>
      <c r="C671" s="59"/>
      <c r="D671" s="59"/>
      <c r="E671" s="59"/>
      <c r="F671" s="59"/>
      <c r="G671" s="59"/>
      <c r="H671" s="59"/>
      <c r="I671" s="59"/>
      <c r="J671" s="59"/>
      <c r="K671" s="59"/>
      <c r="L671" s="59"/>
      <c r="M671" s="59"/>
      <c r="N671" s="59"/>
      <c r="O671" s="59"/>
      <c r="P671" s="59"/>
      <c r="Q671" s="59"/>
      <c r="R671" s="59"/>
      <c r="S671" s="59"/>
      <c r="T671" s="59"/>
      <c r="U671" s="59"/>
      <c r="V671" s="59"/>
    </row>
    <row r="672" spans="1:22">
      <c r="A672" s="59"/>
      <c r="B672" s="59"/>
      <c r="C672" s="59"/>
      <c r="D672" s="59"/>
      <c r="E672" s="59"/>
      <c r="F672" s="59"/>
      <c r="G672" s="59"/>
      <c r="H672" s="59"/>
      <c r="I672" s="59"/>
      <c r="J672" s="59"/>
      <c r="K672" s="59"/>
      <c r="L672" s="59"/>
      <c r="M672" s="59"/>
      <c r="N672" s="59"/>
      <c r="O672" s="59"/>
      <c r="P672" s="59"/>
      <c r="Q672" s="59"/>
      <c r="R672" s="59"/>
      <c r="S672" s="59"/>
      <c r="T672" s="59"/>
      <c r="U672" s="59"/>
      <c r="V672" s="59"/>
    </row>
    <row r="673" spans="1:22">
      <c r="A673" s="59"/>
      <c r="B673" s="59"/>
      <c r="C673" s="59"/>
      <c r="D673" s="59"/>
      <c r="E673" s="59"/>
      <c r="F673" s="59"/>
      <c r="G673" s="59"/>
      <c r="H673" s="59"/>
      <c r="I673" s="59"/>
      <c r="J673" s="59"/>
      <c r="K673" s="59"/>
      <c r="L673" s="59"/>
      <c r="M673" s="59"/>
      <c r="N673" s="59"/>
      <c r="O673" s="59"/>
      <c r="P673" s="59"/>
      <c r="Q673" s="59"/>
      <c r="R673" s="59"/>
      <c r="S673" s="59"/>
      <c r="T673" s="59"/>
      <c r="U673" s="59"/>
      <c r="V673" s="59"/>
    </row>
    <row r="674" spans="1:22">
      <c r="A674" s="59"/>
      <c r="B674" s="59"/>
      <c r="C674" s="59"/>
      <c r="D674" s="59"/>
      <c r="E674" s="59"/>
      <c r="F674" s="59"/>
      <c r="G674" s="59"/>
      <c r="H674" s="59"/>
      <c r="I674" s="59"/>
      <c r="J674" s="59"/>
      <c r="K674" s="59"/>
      <c r="L674" s="59"/>
      <c r="M674" s="59"/>
      <c r="N674" s="59"/>
      <c r="O674" s="59"/>
      <c r="P674" s="59"/>
      <c r="Q674" s="59"/>
      <c r="R674" s="59"/>
      <c r="S674" s="59"/>
      <c r="T674" s="59"/>
      <c r="U674" s="59"/>
      <c r="V674" s="59"/>
    </row>
    <row r="675" spans="1:22">
      <c r="A675" s="59"/>
      <c r="B675" s="59"/>
      <c r="C675" s="59"/>
      <c r="D675" s="59"/>
      <c r="E675" s="59"/>
      <c r="F675" s="59"/>
      <c r="G675" s="59"/>
      <c r="H675" s="59"/>
      <c r="I675" s="59"/>
      <c r="J675" s="59"/>
      <c r="K675" s="59"/>
      <c r="L675" s="59"/>
      <c r="M675" s="59"/>
      <c r="N675" s="59"/>
      <c r="O675" s="59"/>
      <c r="P675" s="59"/>
      <c r="Q675" s="59"/>
      <c r="R675" s="59"/>
      <c r="S675" s="59"/>
      <c r="T675" s="59"/>
      <c r="U675" s="59"/>
      <c r="V675" s="59"/>
    </row>
    <row r="676" spans="1:22">
      <c r="A676" s="59"/>
      <c r="B676" s="59"/>
      <c r="C676" s="59"/>
      <c r="D676" s="59"/>
      <c r="E676" s="59"/>
      <c r="F676" s="59"/>
      <c r="G676" s="59"/>
      <c r="H676" s="59"/>
      <c r="I676" s="59"/>
      <c r="J676" s="59"/>
      <c r="K676" s="59"/>
      <c r="L676" s="59"/>
      <c r="M676" s="59"/>
      <c r="N676" s="59"/>
      <c r="O676" s="59"/>
      <c r="P676" s="59"/>
      <c r="Q676" s="59"/>
      <c r="R676" s="59"/>
      <c r="S676" s="59"/>
      <c r="T676" s="59"/>
      <c r="U676" s="59"/>
      <c r="V676" s="59"/>
    </row>
    <row r="677" spans="1:22">
      <c r="A677" s="59"/>
      <c r="B677" s="59"/>
      <c r="C677" s="59"/>
      <c r="D677" s="59"/>
      <c r="E677" s="59"/>
      <c r="F677" s="59"/>
      <c r="G677" s="59"/>
      <c r="H677" s="59"/>
      <c r="I677" s="59"/>
      <c r="J677" s="59"/>
      <c r="K677" s="59"/>
      <c r="L677" s="59"/>
      <c r="M677" s="59"/>
      <c r="N677" s="59"/>
      <c r="O677" s="59"/>
      <c r="P677" s="59"/>
      <c r="Q677" s="59"/>
      <c r="R677" s="59"/>
      <c r="S677" s="59"/>
      <c r="T677" s="59"/>
      <c r="U677" s="59"/>
      <c r="V677" s="59"/>
    </row>
    <row r="678" spans="1:22">
      <c r="A678" s="59"/>
      <c r="B678" s="59"/>
      <c r="C678" s="59"/>
      <c r="D678" s="59"/>
      <c r="E678" s="59"/>
      <c r="F678" s="59"/>
      <c r="G678" s="59"/>
      <c r="H678" s="59"/>
      <c r="I678" s="59"/>
      <c r="J678" s="59"/>
      <c r="K678" s="59"/>
      <c r="L678" s="59"/>
      <c r="M678" s="59"/>
      <c r="N678" s="59"/>
      <c r="O678" s="59"/>
      <c r="P678" s="59"/>
      <c r="Q678" s="59"/>
      <c r="R678" s="59"/>
      <c r="S678" s="59"/>
      <c r="T678" s="59"/>
      <c r="U678" s="59"/>
      <c r="V678" s="59"/>
    </row>
    <row r="679" spans="1:22">
      <c r="A679" s="59"/>
      <c r="B679" s="59"/>
      <c r="C679" s="59"/>
      <c r="D679" s="59"/>
      <c r="E679" s="59"/>
      <c r="F679" s="59"/>
      <c r="G679" s="59"/>
      <c r="H679" s="59"/>
      <c r="I679" s="59"/>
      <c r="J679" s="59"/>
      <c r="K679" s="59"/>
      <c r="L679" s="59"/>
      <c r="M679" s="59"/>
      <c r="N679" s="59"/>
      <c r="O679" s="59"/>
      <c r="P679" s="59"/>
      <c r="Q679" s="59"/>
      <c r="R679" s="59"/>
      <c r="S679" s="59"/>
      <c r="T679" s="59"/>
      <c r="U679" s="59"/>
      <c r="V679" s="59"/>
    </row>
    <row r="680" spans="1:22">
      <c r="A680" s="59"/>
      <c r="B680" s="59"/>
      <c r="C680" s="59"/>
      <c r="D680" s="59"/>
      <c r="E680" s="59"/>
      <c r="F680" s="59"/>
      <c r="G680" s="59"/>
      <c r="H680" s="59"/>
      <c r="I680" s="59"/>
      <c r="J680" s="59"/>
      <c r="K680" s="59"/>
      <c r="L680" s="59"/>
      <c r="M680" s="59"/>
      <c r="N680" s="59"/>
      <c r="O680" s="59"/>
      <c r="P680" s="59"/>
      <c r="Q680" s="59"/>
      <c r="R680" s="59"/>
      <c r="S680" s="59"/>
      <c r="T680" s="59"/>
      <c r="U680" s="59"/>
      <c r="V680" s="59"/>
    </row>
    <row r="681" spans="1:22">
      <c r="A681" s="59"/>
      <c r="B681" s="59"/>
      <c r="C681" s="59"/>
      <c r="D681" s="59"/>
      <c r="E681" s="59"/>
      <c r="F681" s="59"/>
      <c r="G681" s="59"/>
      <c r="H681" s="59"/>
      <c r="I681" s="59"/>
      <c r="J681" s="59"/>
      <c r="K681" s="59"/>
      <c r="L681" s="59"/>
      <c r="M681" s="59"/>
      <c r="N681" s="59"/>
      <c r="O681" s="59"/>
      <c r="P681" s="59"/>
      <c r="Q681" s="59"/>
      <c r="R681" s="59"/>
      <c r="S681" s="59"/>
      <c r="T681" s="59"/>
      <c r="U681" s="59"/>
      <c r="V681" s="59"/>
    </row>
    <row r="682" spans="1:22">
      <c r="A682" s="59"/>
      <c r="B682" s="59"/>
      <c r="C682" s="59"/>
      <c r="D682" s="59"/>
      <c r="E682" s="59"/>
      <c r="F682" s="59"/>
      <c r="G682" s="59"/>
      <c r="H682" s="59"/>
      <c r="I682" s="59"/>
      <c r="J682" s="59"/>
      <c r="K682" s="59"/>
      <c r="L682" s="59"/>
      <c r="M682" s="59"/>
      <c r="N682" s="59"/>
      <c r="O682" s="59"/>
      <c r="P682" s="59"/>
      <c r="Q682" s="59"/>
      <c r="R682" s="59"/>
      <c r="S682" s="59"/>
      <c r="T682" s="59"/>
      <c r="U682" s="59"/>
      <c r="V682" s="59"/>
    </row>
    <row r="683" spans="1:22">
      <c r="A683" s="59"/>
      <c r="B683" s="59"/>
      <c r="C683" s="59"/>
      <c r="D683" s="59"/>
      <c r="E683" s="59"/>
      <c r="F683" s="59"/>
      <c r="G683" s="59"/>
      <c r="H683" s="59"/>
      <c r="I683" s="59"/>
      <c r="J683" s="59"/>
      <c r="K683" s="59"/>
      <c r="L683" s="59"/>
      <c r="M683" s="59"/>
      <c r="N683" s="59"/>
      <c r="O683" s="59"/>
      <c r="P683" s="59"/>
      <c r="Q683" s="59"/>
      <c r="R683" s="59"/>
      <c r="S683" s="59"/>
      <c r="T683" s="59"/>
      <c r="U683" s="59"/>
      <c r="V683" s="59"/>
    </row>
    <row r="684" spans="1:22">
      <c r="A684" s="59"/>
      <c r="B684" s="59"/>
      <c r="C684" s="59"/>
      <c r="D684" s="59"/>
      <c r="E684" s="59"/>
      <c r="F684" s="59"/>
      <c r="G684" s="59"/>
      <c r="H684" s="59"/>
      <c r="I684" s="59"/>
      <c r="J684" s="59"/>
      <c r="K684" s="59"/>
      <c r="L684" s="59"/>
      <c r="M684" s="59"/>
      <c r="N684" s="59"/>
      <c r="O684" s="59"/>
      <c r="P684" s="59"/>
      <c r="Q684" s="59"/>
      <c r="R684" s="59"/>
      <c r="S684" s="59"/>
      <c r="T684" s="59"/>
      <c r="U684" s="59"/>
      <c r="V684" s="59"/>
    </row>
    <row r="685" spans="1:22">
      <c r="A685" s="59"/>
      <c r="B685" s="59"/>
      <c r="C685" s="59"/>
      <c r="D685" s="59"/>
      <c r="E685" s="59"/>
      <c r="F685" s="59"/>
      <c r="G685" s="59"/>
      <c r="H685" s="59"/>
      <c r="I685" s="59"/>
      <c r="J685" s="59"/>
      <c r="K685" s="59"/>
      <c r="L685" s="59"/>
      <c r="M685" s="59"/>
      <c r="N685" s="59"/>
      <c r="O685" s="59"/>
      <c r="P685" s="59"/>
      <c r="Q685" s="59"/>
      <c r="R685" s="59"/>
      <c r="S685" s="59"/>
      <c r="T685" s="59"/>
      <c r="U685" s="59"/>
      <c r="V685" s="59"/>
    </row>
    <row r="686" spans="1:22">
      <c r="A686" s="59"/>
      <c r="B686" s="59"/>
      <c r="C686" s="59"/>
      <c r="D686" s="59"/>
      <c r="E686" s="59"/>
      <c r="F686" s="59"/>
      <c r="G686" s="59"/>
      <c r="H686" s="59"/>
      <c r="I686" s="59"/>
      <c r="J686" s="59"/>
      <c r="K686" s="59"/>
      <c r="L686" s="59"/>
      <c r="M686" s="59"/>
      <c r="N686" s="59"/>
      <c r="O686" s="59"/>
      <c r="P686" s="59"/>
      <c r="Q686" s="59"/>
      <c r="R686" s="59"/>
      <c r="S686" s="59"/>
      <c r="T686" s="59"/>
      <c r="U686" s="59"/>
      <c r="V686" s="59"/>
    </row>
    <row r="687" spans="1:22">
      <c r="A687" s="59"/>
      <c r="B687" s="59"/>
      <c r="C687" s="59"/>
      <c r="D687" s="59"/>
      <c r="E687" s="59"/>
      <c r="F687" s="59"/>
      <c r="G687" s="59"/>
      <c r="H687" s="59"/>
      <c r="I687" s="59"/>
      <c r="J687" s="59"/>
      <c r="K687" s="59"/>
      <c r="L687" s="59"/>
      <c r="M687" s="59"/>
      <c r="N687" s="59"/>
      <c r="O687" s="59"/>
      <c r="P687" s="59"/>
      <c r="Q687" s="59"/>
      <c r="R687" s="59"/>
      <c r="S687" s="59"/>
      <c r="T687" s="59"/>
      <c r="U687" s="59"/>
      <c r="V687" s="59"/>
    </row>
    <row r="688" spans="1:22">
      <c r="A688" s="59"/>
      <c r="B688" s="59"/>
      <c r="C688" s="59"/>
      <c r="D688" s="59"/>
      <c r="E688" s="59"/>
      <c r="F688" s="59"/>
      <c r="G688" s="59"/>
      <c r="H688" s="59"/>
      <c r="I688" s="59"/>
      <c r="J688" s="59"/>
      <c r="K688" s="59"/>
      <c r="L688" s="59"/>
      <c r="M688" s="59"/>
      <c r="N688" s="59"/>
      <c r="O688" s="59"/>
      <c r="P688" s="59"/>
      <c r="Q688" s="59"/>
      <c r="R688" s="59"/>
      <c r="S688" s="59"/>
      <c r="T688" s="59"/>
      <c r="U688" s="59"/>
      <c r="V688" s="59"/>
    </row>
    <row r="689" spans="1:22">
      <c r="A689" s="59"/>
      <c r="B689" s="59"/>
      <c r="C689" s="59"/>
      <c r="D689" s="59"/>
      <c r="E689" s="59"/>
      <c r="F689" s="59"/>
      <c r="G689" s="59"/>
      <c r="H689" s="59"/>
      <c r="I689" s="59"/>
      <c r="J689" s="59"/>
      <c r="K689" s="59"/>
      <c r="L689" s="59"/>
      <c r="M689" s="59"/>
      <c r="N689" s="59"/>
      <c r="O689" s="59"/>
      <c r="P689" s="59"/>
      <c r="Q689" s="59"/>
      <c r="R689" s="59"/>
      <c r="S689" s="59"/>
      <c r="T689" s="59"/>
      <c r="U689" s="59"/>
      <c r="V689" s="59"/>
    </row>
    <row r="690" spans="1:22">
      <c r="A690" s="59"/>
      <c r="B690" s="59"/>
      <c r="C690" s="59"/>
      <c r="D690" s="59"/>
      <c r="E690" s="59"/>
      <c r="F690" s="59"/>
      <c r="G690" s="59"/>
      <c r="H690" s="59"/>
      <c r="I690" s="59"/>
      <c r="J690" s="59"/>
      <c r="K690" s="59"/>
      <c r="L690" s="59"/>
      <c r="M690" s="59"/>
      <c r="N690" s="59"/>
      <c r="O690" s="59"/>
      <c r="P690" s="59"/>
      <c r="Q690" s="59"/>
      <c r="R690" s="59"/>
      <c r="S690" s="59"/>
      <c r="T690" s="59"/>
      <c r="U690" s="59"/>
      <c r="V690" s="59"/>
    </row>
    <row r="691" spans="1:22">
      <c r="A691" s="59"/>
      <c r="B691" s="59"/>
      <c r="C691" s="59"/>
      <c r="D691" s="59"/>
      <c r="E691" s="59"/>
      <c r="F691" s="59"/>
      <c r="G691" s="59"/>
      <c r="H691" s="59"/>
      <c r="I691" s="59"/>
      <c r="J691" s="59"/>
      <c r="K691" s="59"/>
      <c r="L691" s="59"/>
      <c r="M691" s="59"/>
      <c r="N691" s="59"/>
      <c r="O691" s="59"/>
      <c r="P691" s="59"/>
      <c r="Q691" s="59"/>
      <c r="R691" s="59"/>
      <c r="S691" s="59"/>
      <c r="T691" s="59"/>
      <c r="U691" s="59"/>
      <c r="V691" s="59"/>
    </row>
    <row r="692" spans="1:22">
      <c r="A692" s="59"/>
      <c r="B692" s="59"/>
      <c r="C692" s="59"/>
      <c r="D692" s="59"/>
      <c r="E692" s="59"/>
      <c r="F692" s="59"/>
      <c r="G692" s="59"/>
      <c r="H692" s="59"/>
      <c r="I692" s="59"/>
      <c r="J692" s="59"/>
      <c r="K692" s="59"/>
      <c r="L692" s="59"/>
      <c r="M692" s="59"/>
      <c r="N692" s="59"/>
      <c r="O692" s="59"/>
      <c r="P692" s="59"/>
      <c r="Q692" s="59"/>
      <c r="R692" s="59"/>
      <c r="S692" s="59"/>
      <c r="T692" s="59"/>
      <c r="U692" s="59"/>
      <c r="V692" s="59"/>
    </row>
    <row r="693" spans="1:22">
      <c r="A693" s="59"/>
      <c r="B693" s="59"/>
      <c r="C693" s="59"/>
      <c r="D693" s="59"/>
      <c r="E693" s="59"/>
      <c r="F693" s="59"/>
      <c r="G693" s="59"/>
      <c r="H693" s="59"/>
      <c r="I693" s="59"/>
      <c r="J693" s="59"/>
      <c r="K693" s="59"/>
      <c r="L693" s="59"/>
      <c r="M693" s="59"/>
      <c r="N693" s="59"/>
      <c r="O693" s="59"/>
      <c r="P693" s="59"/>
      <c r="Q693" s="59"/>
      <c r="R693" s="59"/>
      <c r="S693" s="59"/>
      <c r="T693" s="59"/>
      <c r="U693" s="59"/>
      <c r="V693" s="59"/>
    </row>
    <row r="694" spans="1:22">
      <c r="A694" s="59"/>
      <c r="B694" s="59"/>
      <c r="C694" s="59"/>
      <c r="D694" s="59"/>
      <c r="E694" s="59"/>
      <c r="F694" s="59"/>
      <c r="G694" s="59"/>
      <c r="H694" s="59"/>
      <c r="I694" s="59"/>
      <c r="J694" s="59"/>
      <c r="K694" s="59"/>
      <c r="L694" s="59"/>
      <c r="M694" s="59"/>
      <c r="N694" s="59"/>
      <c r="O694" s="59"/>
      <c r="P694" s="59"/>
      <c r="Q694" s="59"/>
      <c r="R694" s="59"/>
      <c r="S694" s="59"/>
      <c r="T694" s="59"/>
      <c r="U694" s="59"/>
      <c r="V694" s="59"/>
    </row>
    <row r="695" spans="1:22">
      <c r="A695" s="59"/>
      <c r="B695" s="59"/>
      <c r="C695" s="59"/>
      <c r="D695" s="59"/>
      <c r="E695" s="59"/>
      <c r="F695" s="59"/>
      <c r="G695" s="59"/>
      <c r="H695" s="59"/>
      <c r="I695" s="59"/>
      <c r="J695" s="59"/>
      <c r="K695" s="59"/>
      <c r="L695" s="59"/>
      <c r="M695" s="59"/>
      <c r="N695" s="59"/>
      <c r="O695" s="59"/>
      <c r="P695" s="59"/>
      <c r="Q695" s="59"/>
      <c r="R695" s="59"/>
      <c r="S695" s="59"/>
      <c r="T695" s="59"/>
      <c r="U695" s="59"/>
      <c r="V695" s="59"/>
    </row>
    <row r="696" spans="1:22">
      <c r="A696" s="59"/>
      <c r="B696" s="59"/>
      <c r="C696" s="59"/>
      <c r="D696" s="59"/>
      <c r="E696" s="59"/>
      <c r="F696" s="59"/>
      <c r="G696" s="59"/>
      <c r="H696" s="59"/>
      <c r="I696" s="59"/>
      <c r="J696" s="59"/>
      <c r="K696" s="59"/>
      <c r="L696" s="59"/>
      <c r="M696" s="59"/>
      <c r="N696" s="59"/>
      <c r="O696" s="59"/>
      <c r="P696" s="59"/>
      <c r="Q696" s="59"/>
      <c r="R696" s="59"/>
      <c r="S696" s="59"/>
      <c r="T696" s="59"/>
      <c r="U696" s="59"/>
      <c r="V696" s="59"/>
    </row>
    <row r="697" spans="1:22">
      <c r="A697" s="59"/>
      <c r="B697" s="59"/>
      <c r="C697" s="59"/>
      <c r="D697" s="59"/>
      <c r="E697" s="59"/>
      <c r="F697" s="59"/>
      <c r="G697" s="59"/>
      <c r="H697" s="59"/>
      <c r="I697" s="59"/>
      <c r="J697" s="59"/>
      <c r="K697" s="59"/>
      <c r="L697" s="59"/>
      <c r="M697" s="59"/>
      <c r="N697" s="59"/>
      <c r="O697" s="59"/>
      <c r="P697" s="59"/>
      <c r="Q697" s="59"/>
      <c r="R697" s="59"/>
      <c r="S697" s="59"/>
      <c r="T697" s="59"/>
      <c r="U697" s="59"/>
      <c r="V697" s="59"/>
    </row>
    <row r="698" spans="1:22">
      <c r="A698" s="59"/>
      <c r="B698" s="59"/>
      <c r="C698" s="59"/>
      <c r="D698" s="59"/>
      <c r="E698" s="59"/>
      <c r="F698" s="59"/>
      <c r="G698" s="59"/>
      <c r="H698" s="59"/>
      <c r="I698" s="59"/>
      <c r="J698" s="59"/>
      <c r="K698" s="59"/>
      <c r="L698" s="59"/>
      <c r="M698" s="59"/>
      <c r="N698" s="59"/>
      <c r="O698" s="59"/>
      <c r="P698" s="59"/>
      <c r="Q698" s="59"/>
      <c r="R698" s="59"/>
      <c r="S698" s="59"/>
      <c r="T698" s="59"/>
      <c r="U698" s="59"/>
      <c r="V698" s="59"/>
    </row>
    <row r="699" spans="1:22">
      <c r="A699" s="59"/>
      <c r="B699" s="59"/>
      <c r="C699" s="59"/>
      <c r="D699" s="59"/>
      <c r="E699" s="59"/>
      <c r="F699" s="59"/>
      <c r="G699" s="59"/>
      <c r="H699" s="59"/>
      <c r="I699" s="59"/>
      <c r="J699" s="59"/>
      <c r="K699" s="59"/>
      <c r="L699" s="59"/>
      <c r="M699" s="59"/>
      <c r="N699" s="59"/>
      <c r="O699" s="59"/>
      <c r="P699" s="59"/>
      <c r="Q699" s="59"/>
      <c r="R699" s="59"/>
      <c r="S699" s="59"/>
      <c r="T699" s="59"/>
      <c r="U699" s="59"/>
      <c r="V699" s="59"/>
    </row>
    <row r="700" spans="1:22">
      <c r="A700" s="59"/>
      <c r="B700" s="59"/>
      <c r="C700" s="59"/>
      <c r="D700" s="59"/>
      <c r="E700" s="59"/>
      <c r="F700" s="59"/>
      <c r="G700" s="59"/>
      <c r="H700" s="59"/>
      <c r="I700" s="59"/>
      <c r="J700" s="59"/>
      <c r="K700" s="59"/>
      <c r="L700" s="59"/>
      <c r="M700" s="59"/>
      <c r="N700" s="59"/>
      <c r="O700" s="59"/>
      <c r="P700" s="59"/>
      <c r="Q700" s="59"/>
      <c r="R700" s="59"/>
      <c r="S700" s="59"/>
      <c r="T700" s="59"/>
      <c r="U700" s="59"/>
      <c r="V700" s="59"/>
    </row>
    <row r="701" spans="1:22">
      <c r="A701" s="59"/>
      <c r="B701" s="59"/>
      <c r="C701" s="59"/>
      <c r="D701" s="59"/>
      <c r="E701" s="59"/>
      <c r="F701" s="59"/>
      <c r="G701" s="59"/>
      <c r="H701" s="59"/>
      <c r="I701" s="59"/>
      <c r="J701" s="59"/>
      <c r="K701" s="59"/>
      <c r="L701" s="59"/>
      <c r="M701" s="59"/>
      <c r="N701" s="59"/>
      <c r="O701" s="59"/>
      <c r="P701" s="59"/>
      <c r="Q701" s="59"/>
      <c r="R701" s="59"/>
      <c r="S701" s="59"/>
      <c r="T701" s="59"/>
      <c r="U701" s="59"/>
      <c r="V701" s="59"/>
    </row>
    <row r="702" spans="1:22">
      <c r="A702" s="59"/>
      <c r="B702" s="59"/>
      <c r="C702" s="59"/>
      <c r="D702" s="59"/>
      <c r="E702" s="59"/>
      <c r="F702" s="59"/>
      <c r="G702" s="59"/>
      <c r="H702" s="59"/>
      <c r="I702" s="59"/>
      <c r="J702" s="59"/>
      <c r="K702" s="59"/>
      <c r="L702" s="59"/>
      <c r="M702" s="59"/>
      <c r="N702" s="59"/>
      <c r="O702" s="59"/>
      <c r="P702" s="59"/>
      <c r="Q702" s="59"/>
      <c r="R702" s="59"/>
      <c r="S702" s="59"/>
      <c r="T702" s="59"/>
      <c r="U702" s="59"/>
      <c r="V702" s="59"/>
    </row>
    <row r="703" spans="1:22">
      <c r="A703" s="59"/>
      <c r="B703" s="59"/>
      <c r="C703" s="59"/>
      <c r="D703" s="59"/>
      <c r="E703" s="59"/>
      <c r="F703" s="59"/>
      <c r="G703" s="59"/>
      <c r="H703" s="59"/>
      <c r="I703" s="59"/>
      <c r="J703" s="59"/>
      <c r="K703" s="59"/>
      <c r="L703" s="59"/>
      <c r="M703" s="59"/>
      <c r="N703" s="59"/>
      <c r="O703" s="59"/>
      <c r="P703" s="59"/>
      <c r="Q703" s="59"/>
      <c r="R703" s="59"/>
      <c r="S703" s="59"/>
      <c r="T703" s="59"/>
      <c r="U703" s="59"/>
      <c r="V703" s="59"/>
    </row>
    <row r="704" spans="1:22">
      <c r="A704" s="59"/>
      <c r="B704" s="59"/>
      <c r="C704" s="59"/>
      <c r="D704" s="59"/>
      <c r="E704" s="59"/>
      <c r="F704" s="59"/>
      <c r="G704" s="59"/>
      <c r="H704" s="59"/>
      <c r="I704" s="59"/>
      <c r="J704" s="59"/>
      <c r="K704" s="59"/>
      <c r="L704" s="59"/>
      <c r="M704" s="59"/>
      <c r="N704" s="59"/>
      <c r="O704" s="59"/>
      <c r="P704" s="59"/>
      <c r="Q704" s="59"/>
      <c r="R704" s="59"/>
      <c r="S704" s="59"/>
      <c r="T704" s="59"/>
      <c r="U704" s="59"/>
      <c r="V704" s="59"/>
    </row>
    <row r="705" spans="1:22">
      <c r="A705" s="59"/>
      <c r="B705" s="59"/>
      <c r="C705" s="59"/>
      <c r="D705" s="59"/>
      <c r="E705" s="59"/>
      <c r="F705" s="59"/>
      <c r="G705" s="59"/>
      <c r="H705" s="59"/>
      <c r="I705" s="59"/>
      <c r="J705" s="59"/>
      <c r="K705" s="59"/>
      <c r="L705" s="59"/>
      <c r="M705" s="59"/>
      <c r="N705" s="59"/>
      <c r="O705" s="59"/>
      <c r="P705" s="59"/>
      <c r="Q705" s="59"/>
      <c r="R705" s="59"/>
      <c r="S705" s="59"/>
      <c r="T705" s="59"/>
      <c r="U705" s="59"/>
      <c r="V705" s="59"/>
    </row>
    <row r="706" spans="1:22">
      <c r="A706" s="59"/>
      <c r="B706" s="59"/>
      <c r="C706" s="59"/>
      <c r="D706" s="59"/>
      <c r="E706" s="59"/>
      <c r="F706" s="59"/>
      <c r="G706" s="59"/>
      <c r="H706" s="59"/>
      <c r="I706" s="59"/>
      <c r="J706" s="59"/>
      <c r="K706" s="59"/>
      <c r="L706" s="59"/>
      <c r="M706" s="59"/>
      <c r="N706" s="59"/>
      <c r="O706" s="59"/>
      <c r="P706" s="59"/>
      <c r="Q706" s="59"/>
      <c r="R706" s="59"/>
      <c r="S706" s="59"/>
      <c r="T706" s="59"/>
      <c r="U706" s="59"/>
      <c r="V706" s="59"/>
    </row>
    <row r="707" spans="1:22">
      <c r="A707" s="59"/>
      <c r="B707" s="59"/>
      <c r="C707" s="59"/>
      <c r="D707" s="59"/>
      <c r="E707" s="59"/>
      <c r="F707" s="59"/>
      <c r="G707" s="59"/>
      <c r="H707" s="59"/>
      <c r="I707" s="59"/>
      <c r="J707" s="59"/>
      <c r="K707" s="59"/>
      <c r="L707" s="59"/>
      <c r="M707" s="59"/>
      <c r="N707" s="59"/>
      <c r="O707" s="59"/>
      <c r="P707" s="59"/>
      <c r="Q707" s="59"/>
      <c r="R707" s="59"/>
      <c r="S707" s="59"/>
      <c r="T707" s="59"/>
      <c r="U707" s="59"/>
      <c r="V707" s="59"/>
    </row>
    <row r="708" spans="1:22">
      <c r="A708" s="59"/>
      <c r="B708" s="59"/>
      <c r="C708" s="59"/>
      <c r="D708" s="59"/>
      <c r="E708" s="59"/>
      <c r="F708" s="59"/>
      <c r="G708" s="59"/>
      <c r="H708" s="59"/>
      <c r="I708" s="59"/>
      <c r="J708" s="59"/>
      <c r="K708" s="59"/>
      <c r="L708" s="59"/>
      <c r="M708" s="59"/>
      <c r="N708" s="59"/>
      <c r="O708" s="59"/>
      <c r="P708" s="59"/>
      <c r="Q708" s="59"/>
      <c r="R708" s="59"/>
      <c r="S708" s="59"/>
      <c r="T708" s="59"/>
      <c r="U708" s="59"/>
      <c r="V708" s="59"/>
    </row>
    <row r="709" spans="1:22">
      <c r="A709" s="59"/>
      <c r="B709" s="59"/>
      <c r="C709" s="59"/>
      <c r="D709" s="59"/>
      <c r="E709" s="59"/>
      <c r="F709" s="59"/>
      <c r="G709" s="59"/>
      <c r="H709" s="59"/>
      <c r="I709" s="59"/>
      <c r="J709" s="59"/>
      <c r="K709" s="59"/>
      <c r="L709" s="59"/>
      <c r="M709" s="59"/>
      <c r="N709" s="59"/>
      <c r="O709" s="59"/>
      <c r="P709" s="59"/>
      <c r="Q709" s="59"/>
      <c r="R709" s="59"/>
      <c r="S709" s="59"/>
      <c r="T709" s="59"/>
      <c r="U709" s="59"/>
      <c r="V709" s="59"/>
    </row>
    <row r="710" spans="1:22">
      <c r="A710" s="59"/>
      <c r="B710" s="59"/>
      <c r="C710" s="59"/>
      <c r="D710" s="59"/>
      <c r="E710" s="59"/>
      <c r="F710" s="59"/>
      <c r="G710" s="59"/>
      <c r="H710" s="59"/>
      <c r="I710" s="59"/>
      <c r="J710" s="59"/>
      <c r="K710" s="59"/>
      <c r="L710" s="59"/>
      <c r="M710" s="59"/>
      <c r="N710" s="59"/>
      <c r="O710" s="59"/>
      <c r="P710" s="59"/>
      <c r="Q710" s="59"/>
      <c r="R710" s="59"/>
      <c r="S710" s="59"/>
      <c r="T710" s="59"/>
      <c r="U710" s="59"/>
      <c r="V710" s="59"/>
    </row>
    <row r="711" spans="1:22">
      <c r="A711" s="59"/>
      <c r="B711" s="59"/>
      <c r="C711" s="59"/>
      <c r="D711" s="59"/>
      <c r="E711" s="59"/>
      <c r="F711" s="59"/>
      <c r="G711" s="59"/>
      <c r="H711" s="59"/>
      <c r="I711" s="59"/>
      <c r="J711" s="59"/>
      <c r="K711" s="59"/>
      <c r="L711" s="59"/>
      <c r="M711" s="59"/>
      <c r="N711" s="59"/>
      <c r="O711" s="59"/>
      <c r="P711" s="59"/>
      <c r="Q711" s="59"/>
      <c r="R711" s="59"/>
      <c r="S711" s="59"/>
      <c r="T711" s="59"/>
      <c r="U711" s="59"/>
      <c r="V711" s="59"/>
    </row>
    <row r="712" spans="1:22">
      <c r="A712" s="59"/>
      <c r="B712" s="59"/>
      <c r="C712" s="59"/>
      <c r="D712" s="59"/>
      <c r="E712" s="59"/>
      <c r="F712" s="59"/>
      <c r="G712" s="59"/>
      <c r="H712" s="59"/>
      <c r="I712" s="59"/>
      <c r="J712" s="59"/>
      <c r="K712" s="59"/>
      <c r="L712" s="59"/>
      <c r="M712" s="59"/>
      <c r="N712" s="59"/>
      <c r="O712" s="59"/>
      <c r="P712" s="59"/>
      <c r="Q712" s="59"/>
      <c r="R712" s="59"/>
      <c r="S712" s="59"/>
      <c r="T712" s="59"/>
      <c r="U712" s="59"/>
      <c r="V712" s="59"/>
    </row>
    <row r="713" spans="1:22">
      <c r="A713" s="59"/>
      <c r="B713" s="59"/>
      <c r="C713" s="59"/>
      <c r="D713" s="59"/>
      <c r="E713" s="59"/>
      <c r="F713" s="59"/>
      <c r="G713" s="59"/>
      <c r="H713" s="59"/>
      <c r="I713" s="59"/>
      <c r="J713" s="59"/>
      <c r="K713" s="59"/>
      <c r="L713" s="59"/>
      <c r="M713" s="59"/>
      <c r="N713" s="59"/>
      <c r="O713" s="59"/>
      <c r="P713" s="59"/>
      <c r="Q713" s="59"/>
      <c r="R713" s="59"/>
      <c r="S713" s="59"/>
      <c r="T713" s="59"/>
      <c r="U713" s="59"/>
      <c r="V713" s="59"/>
    </row>
    <row r="714" spans="1:22">
      <c r="A714" s="59"/>
      <c r="B714" s="59"/>
      <c r="C714" s="59"/>
      <c r="D714" s="59"/>
      <c r="E714" s="59"/>
      <c r="F714" s="59"/>
      <c r="G714" s="59"/>
      <c r="H714" s="59"/>
      <c r="I714" s="59"/>
      <c r="J714" s="59"/>
      <c r="K714" s="59"/>
      <c r="L714" s="59"/>
      <c r="M714" s="59"/>
      <c r="N714" s="59"/>
      <c r="O714" s="59"/>
      <c r="P714" s="59"/>
      <c r="Q714" s="59"/>
      <c r="R714" s="59"/>
      <c r="S714" s="59"/>
      <c r="T714" s="59"/>
      <c r="U714" s="59"/>
      <c r="V714" s="59"/>
    </row>
    <row r="715" spans="1:22">
      <c r="A715" s="59"/>
      <c r="B715" s="59"/>
      <c r="C715" s="59"/>
      <c r="D715" s="59"/>
      <c r="E715" s="59"/>
      <c r="F715" s="59"/>
      <c r="G715" s="59"/>
      <c r="H715" s="59"/>
      <c r="I715" s="59"/>
      <c r="J715" s="59"/>
      <c r="K715" s="59"/>
      <c r="L715" s="59"/>
      <c r="M715" s="59"/>
      <c r="N715" s="59"/>
      <c r="O715" s="59"/>
      <c r="P715" s="59"/>
      <c r="Q715" s="59"/>
      <c r="R715" s="59"/>
      <c r="S715" s="59"/>
      <c r="T715" s="59"/>
      <c r="U715" s="59"/>
      <c r="V715" s="59"/>
    </row>
    <row r="716" spans="1:22">
      <c r="A716" s="59"/>
      <c r="B716" s="59"/>
      <c r="C716" s="59"/>
      <c r="D716" s="59"/>
      <c r="E716" s="59"/>
      <c r="F716" s="59"/>
      <c r="G716" s="59"/>
      <c r="H716" s="59"/>
      <c r="I716" s="59"/>
      <c r="J716" s="59"/>
      <c r="K716" s="59"/>
      <c r="L716" s="59"/>
      <c r="M716" s="59"/>
      <c r="N716" s="59"/>
      <c r="O716" s="59"/>
      <c r="P716" s="59"/>
      <c r="Q716" s="59"/>
      <c r="R716" s="59"/>
      <c r="S716" s="59"/>
      <c r="T716" s="59"/>
      <c r="U716" s="59"/>
      <c r="V716" s="59"/>
    </row>
    <row r="717" spans="1:22">
      <c r="A717" s="59"/>
      <c r="B717" s="59"/>
      <c r="C717" s="59"/>
      <c r="D717" s="59"/>
      <c r="E717" s="59"/>
      <c r="F717" s="59"/>
      <c r="G717" s="59"/>
      <c r="H717" s="59"/>
      <c r="I717" s="59"/>
      <c r="J717" s="59"/>
      <c r="K717" s="59"/>
      <c r="L717" s="59"/>
      <c r="M717" s="59"/>
      <c r="N717" s="59"/>
      <c r="O717" s="59"/>
      <c r="P717" s="59"/>
      <c r="Q717" s="59"/>
      <c r="R717" s="59"/>
      <c r="S717" s="59"/>
      <c r="T717" s="59"/>
      <c r="U717" s="59"/>
      <c r="V717" s="59"/>
    </row>
    <row r="718" spans="1:22">
      <c r="A718" s="59"/>
      <c r="B718" s="59"/>
      <c r="C718" s="59"/>
      <c r="D718" s="59"/>
      <c r="E718" s="59"/>
      <c r="F718" s="59"/>
      <c r="G718" s="59"/>
      <c r="H718" s="59"/>
      <c r="I718" s="59"/>
      <c r="J718" s="59"/>
      <c r="K718" s="59"/>
      <c r="L718" s="59"/>
      <c r="M718" s="59"/>
      <c r="N718" s="59"/>
      <c r="O718" s="59"/>
      <c r="P718" s="59"/>
      <c r="Q718" s="59"/>
      <c r="R718" s="59"/>
      <c r="S718" s="59"/>
      <c r="T718" s="59"/>
      <c r="U718" s="59"/>
      <c r="V718" s="59"/>
    </row>
    <row r="719" spans="1:22">
      <c r="A719" s="59"/>
      <c r="B719" s="59"/>
      <c r="C719" s="59"/>
      <c r="D719" s="59"/>
      <c r="E719" s="59"/>
      <c r="F719" s="59"/>
      <c r="G719" s="59"/>
      <c r="H719" s="59"/>
      <c r="I719" s="59"/>
      <c r="J719" s="59"/>
      <c r="K719" s="59"/>
      <c r="L719" s="59"/>
      <c r="M719" s="59"/>
      <c r="N719" s="59"/>
      <c r="O719" s="59"/>
      <c r="P719" s="59"/>
      <c r="Q719" s="59"/>
      <c r="R719" s="59"/>
      <c r="S719" s="59"/>
      <c r="T719" s="59"/>
      <c r="U719" s="59"/>
      <c r="V719" s="59"/>
    </row>
    <row r="720" spans="1:22">
      <c r="A720" s="59"/>
      <c r="B720" s="59"/>
      <c r="C720" s="59"/>
      <c r="D720" s="59"/>
      <c r="E720" s="59"/>
      <c r="F720" s="59"/>
      <c r="G720" s="59"/>
      <c r="H720" s="59"/>
      <c r="I720" s="59"/>
      <c r="J720" s="59"/>
      <c r="K720" s="59"/>
      <c r="L720" s="59"/>
      <c r="M720" s="59"/>
      <c r="N720" s="59"/>
      <c r="O720" s="59"/>
      <c r="P720" s="59"/>
      <c r="Q720" s="59"/>
      <c r="R720" s="59"/>
      <c r="S720" s="59"/>
      <c r="T720" s="59"/>
      <c r="U720" s="59"/>
      <c r="V720" s="59"/>
    </row>
    <row r="721" spans="1:22">
      <c r="A721" s="59"/>
      <c r="B721" s="59"/>
      <c r="C721" s="59"/>
      <c r="D721" s="59"/>
      <c r="E721" s="59"/>
      <c r="F721" s="59"/>
      <c r="G721" s="59"/>
      <c r="H721" s="59"/>
      <c r="I721" s="59"/>
      <c r="J721" s="59"/>
      <c r="K721" s="59"/>
      <c r="L721" s="59"/>
      <c r="M721" s="59"/>
      <c r="N721" s="59"/>
      <c r="O721" s="59"/>
      <c r="P721" s="59"/>
      <c r="Q721" s="59"/>
      <c r="R721" s="59"/>
      <c r="S721" s="59"/>
      <c r="T721" s="59"/>
      <c r="U721" s="59"/>
      <c r="V721" s="59"/>
    </row>
    <row r="722" spans="1:22">
      <c r="A722" s="59"/>
      <c r="B722" s="59"/>
      <c r="C722" s="59"/>
      <c r="D722" s="59"/>
      <c r="E722" s="59"/>
      <c r="F722" s="59"/>
      <c r="G722" s="59"/>
      <c r="H722" s="59"/>
      <c r="I722" s="59"/>
      <c r="J722" s="59"/>
      <c r="K722" s="59"/>
      <c r="L722" s="59"/>
      <c r="M722" s="59"/>
      <c r="N722" s="59"/>
      <c r="O722" s="59"/>
      <c r="P722" s="59"/>
      <c r="Q722" s="59"/>
      <c r="R722" s="59"/>
      <c r="S722" s="59"/>
      <c r="T722" s="59"/>
      <c r="U722" s="59"/>
      <c r="V722" s="59"/>
    </row>
    <row r="723" spans="1:22">
      <c r="A723" s="59"/>
      <c r="B723" s="59"/>
      <c r="C723" s="59"/>
      <c r="D723" s="59"/>
      <c r="E723" s="59"/>
      <c r="F723" s="59"/>
      <c r="G723" s="59"/>
      <c r="H723" s="59"/>
      <c r="I723" s="59"/>
      <c r="J723" s="59"/>
      <c r="K723" s="59"/>
      <c r="L723" s="59"/>
      <c r="M723" s="59"/>
      <c r="N723" s="59"/>
      <c r="O723" s="59"/>
      <c r="P723" s="59"/>
      <c r="Q723" s="59"/>
      <c r="R723" s="59"/>
      <c r="S723" s="59"/>
      <c r="T723" s="59"/>
      <c r="U723" s="59"/>
      <c r="V723" s="59"/>
    </row>
    <row r="724" spans="1:22">
      <c r="A724" s="59"/>
      <c r="B724" s="59"/>
      <c r="C724" s="59"/>
      <c r="D724" s="59"/>
      <c r="E724" s="59"/>
      <c r="F724" s="59"/>
      <c r="G724" s="59"/>
      <c r="H724" s="59"/>
      <c r="I724" s="59"/>
      <c r="J724" s="59"/>
      <c r="K724" s="59"/>
      <c r="L724" s="59"/>
      <c r="M724" s="59"/>
      <c r="N724" s="59"/>
      <c r="O724" s="59"/>
      <c r="P724" s="59"/>
      <c r="Q724" s="59"/>
      <c r="R724" s="59"/>
      <c r="S724" s="59"/>
      <c r="T724" s="59"/>
      <c r="U724" s="59"/>
      <c r="V724" s="59"/>
    </row>
    <row r="725" spans="1:22">
      <c r="A725" s="59"/>
      <c r="B725" s="59"/>
      <c r="C725" s="59"/>
      <c r="D725" s="59"/>
      <c r="E725" s="59"/>
      <c r="F725" s="59"/>
      <c r="G725" s="59"/>
      <c r="H725" s="59"/>
      <c r="I725" s="59"/>
      <c r="J725" s="59"/>
      <c r="K725" s="59"/>
      <c r="L725" s="59"/>
      <c r="M725" s="59"/>
      <c r="N725" s="59"/>
      <c r="O725" s="59"/>
      <c r="P725" s="59"/>
      <c r="Q725" s="59"/>
      <c r="R725" s="59"/>
      <c r="S725" s="59"/>
      <c r="T725" s="59"/>
      <c r="U725" s="59"/>
      <c r="V725" s="59"/>
    </row>
    <row r="726" spans="1:22">
      <c r="A726" s="59"/>
      <c r="B726" s="59"/>
      <c r="C726" s="59"/>
      <c r="D726" s="59"/>
      <c r="E726" s="59"/>
      <c r="F726" s="59"/>
      <c r="G726" s="59"/>
      <c r="H726" s="59"/>
      <c r="I726" s="59"/>
      <c r="J726" s="59"/>
      <c r="K726" s="59"/>
      <c r="L726" s="59"/>
      <c r="M726" s="59"/>
      <c r="N726" s="59"/>
      <c r="O726" s="59"/>
      <c r="P726" s="59"/>
      <c r="Q726" s="59"/>
      <c r="R726" s="59"/>
      <c r="S726" s="59"/>
      <c r="T726" s="59"/>
      <c r="U726" s="59"/>
      <c r="V726" s="59"/>
    </row>
    <row r="727" spans="1:22">
      <c r="A727" s="59"/>
      <c r="B727" s="59"/>
      <c r="C727" s="59"/>
      <c r="D727" s="59"/>
      <c r="E727" s="59"/>
      <c r="F727" s="59"/>
      <c r="G727" s="59"/>
      <c r="H727" s="59"/>
      <c r="I727" s="59"/>
      <c r="J727" s="59"/>
      <c r="K727" s="59"/>
      <c r="L727" s="59"/>
      <c r="M727" s="59"/>
      <c r="N727" s="59"/>
      <c r="O727" s="59"/>
      <c r="P727" s="59"/>
      <c r="Q727" s="59"/>
      <c r="R727" s="59"/>
      <c r="S727" s="59"/>
      <c r="T727" s="59"/>
      <c r="U727" s="59"/>
      <c r="V727" s="59"/>
    </row>
    <row r="728" spans="1:22">
      <c r="A728" s="59"/>
      <c r="B728" s="59"/>
      <c r="C728" s="59"/>
      <c r="D728" s="59"/>
      <c r="E728" s="59"/>
      <c r="F728" s="59"/>
      <c r="G728" s="59"/>
      <c r="H728" s="59"/>
      <c r="I728" s="59"/>
      <c r="J728" s="59"/>
      <c r="K728" s="59"/>
      <c r="L728" s="59"/>
      <c r="M728" s="59"/>
      <c r="N728" s="59"/>
      <c r="O728" s="59"/>
      <c r="P728" s="59"/>
      <c r="Q728" s="59"/>
      <c r="R728" s="59"/>
      <c r="S728" s="59"/>
      <c r="T728" s="59"/>
      <c r="U728" s="59"/>
      <c r="V728" s="59"/>
    </row>
    <row r="729" spans="1:22">
      <c r="A729" s="59"/>
      <c r="B729" s="59"/>
      <c r="C729" s="59"/>
      <c r="D729" s="59"/>
      <c r="E729" s="59"/>
      <c r="F729" s="59"/>
      <c r="G729" s="59"/>
      <c r="H729" s="59"/>
      <c r="I729" s="59"/>
      <c r="J729" s="59"/>
      <c r="K729" s="59"/>
      <c r="L729" s="59"/>
      <c r="M729" s="59"/>
      <c r="N729" s="59"/>
      <c r="O729" s="59"/>
      <c r="P729" s="59"/>
      <c r="Q729" s="59"/>
      <c r="R729" s="59"/>
      <c r="S729" s="59"/>
      <c r="T729" s="59"/>
      <c r="U729" s="59"/>
      <c r="V729" s="59"/>
    </row>
    <row r="730" spans="1:22">
      <c r="A730" s="59"/>
      <c r="B730" s="59"/>
      <c r="C730" s="59"/>
      <c r="D730" s="59"/>
      <c r="E730" s="59"/>
      <c r="F730" s="59"/>
      <c r="G730" s="59"/>
      <c r="H730" s="59"/>
      <c r="I730" s="59"/>
      <c r="J730" s="59"/>
      <c r="K730" s="59"/>
      <c r="L730" s="59"/>
      <c r="M730" s="59"/>
      <c r="N730" s="59"/>
      <c r="O730" s="59"/>
      <c r="P730" s="59"/>
      <c r="Q730" s="59"/>
      <c r="R730" s="59"/>
      <c r="S730" s="59"/>
      <c r="T730" s="59"/>
      <c r="U730" s="59"/>
      <c r="V730" s="59"/>
    </row>
    <row r="731" spans="1:22">
      <c r="A731" s="59"/>
      <c r="B731" s="59"/>
      <c r="C731" s="59"/>
      <c r="D731" s="59"/>
      <c r="E731" s="59"/>
      <c r="F731" s="59"/>
      <c r="G731" s="59"/>
      <c r="H731" s="59"/>
      <c r="I731" s="59"/>
      <c r="J731" s="59"/>
      <c r="K731" s="59"/>
      <c r="L731" s="59"/>
      <c r="M731" s="59"/>
      <c r="N731" s="59"/>
      <c r="O731" s="59"/>
      <c r="P731" s="59"/>
      <c r="Q731" s="59"/>
      <c r="R731" s="59"/>
      <c r="S731" s="59"/>
      <c r="T731" s="59"/>
      <c r="U731" s="59"/>
      <c r="V731" s="59"/>
    </row>
    <row r="732" spans="1:22">
      <c r="A732" s="59"/>
      <c r="B732" s="59"/>
      <c r="C732" s="59"/>
      <c r="D732" s="59"/>
      <c r="E732" s="59"/>
      <c r="F732" s="59"/>
      <c r="G732" s="59"/>
      <c r="H732" s="59"/>
      <c r="I732" s="59"/>
      <c r="J732" s="59"/>
      <c r="K732" s="59"/>
      <c r="L732" s="59"/>
      <c r="M732" s="59"/>
      <c r="N732" s="59"/>
      <c r="O732" s="59"/>
      <c r="P732" s="59"/>
      <c r="Q732" s="59"/>
      <c r="R732" s="59"/>
      <c r="S732" s="59"/>
      <c r="T732" s="59"/>
      <c r="U732" s="59"/>
      <c r="V732" s="59"/>
    </row>
    <row r="733" spans="1:22">
      <c r="A733" s="59"/>
      <c r="B733" s="59"/>
      <c r="C733" s="59"/>
      <c r="D733" s="59"/>
      <c r="E733" s="59"/>
      <c r="F733" s="59"/>
      <c r="G733" s="59"/>
      <c r="H733" s="59"/>
      <c r="I733" s="59"/>
      <c r="J733" s="59"/>
      <c r="K733" s="59"/>
      <c r="L733" s="59"/>
      <c r="M733" s="59"/>
      <c r="N733" s="59"/>
      <c r="O733" s="59"/>
      <c r="P733" s="59"/>
      <c r="Q733" s="59"/>
      <c r="R733" s="59"/>
      <c r="S733" s="59"/>
      <c r="T733" s="59"/>
      <c r="U733" s="59"/>
      <c r="V733" s="59"/>
    </row>
    <row r="734" spans="1:22">
      <c r="A734" s="59"/>
      <c r="B734" s="59"/>
      <c r="C734" s="59"/>
      <c r="D734" s="59"/>
      <c r="E734" s="59"/>
      <c r="F734" s="59"/>
      <c r="G734" s="59"/>
      <c r="H734" s="59"/>
      <c r="I734" s="59"/>
      <c r="J734" s="59"/>
      <c r="K734" s="59"/>
      <c r="L734" s="59"/>
      <c r="M734" s="59"/>
      <c r="N734" s="59"/>
      <c r="O734" s="59"/>
      <c r="P734" s="59"/>
      <c r="Q734" s="59"/>
      <c r="R734" s="59"/>
      <c r="S734" s="59"/>
      <c r="T734" s="59"/>
      <c r="U734" s="59"/>
      <c r="V734" s="59"/>
    </row>
    <row r="735" spans="1:22">
      <c r="A735" s="59"/>
      <c r="B735" s="59"/>
      <c r="C735" s="59"/>
      <c r="D735" s="59"/>
      <c r="E735" s="59"/>
      <c r="F735" s="59"/>
      <c r="G735" s="59"/>
      <c r="H735" s="59"/>
      <c r="I735" s="59"/>
      <c r="J735" s="59"/>
      <c r="K735" s="59"/>
      <c r="L735" s="59"/>
      <c r="M735" s="59"/>
      <c r="N735" s="59"/>
      <c r="O735" s="59"/>
      <c r="P735" s="59"/>
      <c r="Q735" s="59"/>
      <c r="R735" s="59"/>
      <c r="S735" s="59"/>
      <c r="T735" s="59"/>
      <c r="U735" s="59"/>
      <c r="V735" s="59"/>
    </row>
    <row r="736" spans="1:22">
      <c r="A736" s="59"/>
      <c r="B736" s="59"/>
      <c r="C736" s="59"/>
      <c r="D736" s="59"/>
      <c r="E736" s="59"/>
      <c r="F736" s="59"/>
      <c r="G736" s="59"/>
      <c r="H736" s="59"/>
      <c r="I736" s="59"/>
      <c r="J736" s="59"/>
      <c r="K736" s="59"/>
      <c r="L736" s="59"/>
      <c r="M736" s="59"/>
      <c r="N736" s="59"/>
      <c r="O736" s="59"/>
      <c r="P736" s="59"/>
      <c r="Q736" s="59"/>
      <c r="R736" s="59"/>
      <c r="S736" s="59"/>
      <c r="T736" s="59"/>
      <c r="U736" s="59"/>
      <c r="V736" s="59"/>
    </row>
    <row r="737" spans="1:22">
      <c r="A737" s="59"/>
      <c r="B737" s="59"/>
      <c r="C737" s="59"/>
      <c r="D737" s="59"/>
      <c r="E737" s="59"/>
      <c r="F737" s="59"/>
      <c r="G737" s="59"/>
      <c r="H737" s="59"/>
      <c r="I737" s="59"/>
      <c r="J737" s="59"/>
      <c r="K737" s="59"/>
      <c r="L737" s="59"/>
      <c r="M737" s="59"/>
      <c r="N737" s="59"/>
      <c r="O737" s="59"/>
      <c r="P737" s="59"/>
      <c r="Q737" s="59"/>
      <c r="R737" s="59"/>
      <c r="S737" s="59"/>
      <c r="T737" s="59"/>
      <c r="U737" s="59"/>
      <c r="V737" s="59"/>
    </row>
    <row r="738" spans="1:22">
      <c r="A738" s="59"/>
      <c r="B738" s="59"/>
      <c r="C738" s="59"/>
      <c r="D738" s="59"/>
      <c r="E738" s="59"/>
      <c r="F738" s="59"/>
      <c r="G738" s="59"/>
      <c r="H738" s="59"/>
      <c r="I738" s="59"/>
      <c r="J738" s="59"/>
      <c r="K738" s="59"/>
      <c r="L738" s="59"/>
      <c r="M738" s="59"/>
      <c r="N738" s="59"/>
      <c r="O738" s="59"/>
      <c r="P738" s="59"/>
      <c r="Q738" s="59"/>
      <c r="R738" s="59"/>
      <c r="S738" s="59"/>
      <c r="T738" s="59"/>
      <c r="U738" s="59"/>
      <c r="V738" s="59"/>
    </row>
    <row r="739" spans="1:22">
      <c r="A739" s="59"/>
      <c r="B739" s="59"/>
      <c r="C739" s="59"/>
      <c r="D739" s="59"/>
      <c r="E739" s="59"/>
      <c r="F739" s="59"/>
      <c r="G739" s="59"/>
      <c r="H739" s="59"/>
      <c r="I739" s="59"/>
      <c r="J739" s="59"/>
      <c r="K739" s="59"/>
      <c r="L739" s="59"/>
      <c r="M739" s="59"/>
      <c r="N739" s="59"/>
      <c r="O739" s="59"/>
      <c r="P739" s="59"/>
      <c r="Q739" s="59"/>
      <c r="R739" s="59"/>
      <c r="S739" s="59"/>
      <c r="T739" s="59"/>
      <c r="U739" s="59"/>
      <c r="V739" s="59"/>
    </row>
    <row r="740" spans="1:22">
      <c r="A740" s="59"/>
      <c r="B740" s="59"/>
      <c r="C740" s="59"/>
      <c r="D740" s="59"/>
      <c r="E740" s="59"/>
      <c r="F740" s="59"/>
      <c r="G740" s="59"/>
      <c r="H740" s="59"/>
      <c r="I740" s="59"/>
      <c r="J740" s="59"/>
      <c r="K740" s="59"/>
      <c r="L740" s="59"/>
      <c r="M740" s="59"/>
      <c r="N740" s="59"/>
      <c r="O740" s="59"/>
      <c r="P740" s="59"/>
      <c r="Q740" s="59"/>
      <c r="R740" s="59"/>
      <c r="S740" s="59"/>
      <c r="T740" s="59"/>
      <c r="U740" s="59"/>
      <c r="V740" s="59"/>
    </row>
    <row r="741" spans="1:22">
      <c r="A741" s="59"/>
      <c r="B741" s="59"/>
      <c r="C741" s="59"/>
      <c r="D741" s="59"/>
      <c r="E741" s="59"/>
      <c r="F741" s="59"/>
      <c r="G741" s="59"/>
      <c r="H741" s="59"/>
      <c r="I741" s="59"/>
      <c r="J741" s="59"/>
      <c r="K741" s="59"/>
      <c r="L741" s="59"/>
      <c r="M741" s="59"/>
      <c r="N741" s="59"/>
      <c r="O741" s="59"/>
      <c r="P741" s="59"/>
      <c r="Q741" s="59"/>
      <c r="R741" s="59"/>
      <c r="S741" s="59"/>
      <c r="T741" s="59"/>
      <c r="U741" s="59"/>
      <c r="V741" s="59"/>
    </row>
    <row r="742" spans="1:22">
      <c r="A742" s="59"/>
      <c r="B742" s="59"/>
      <c r="C742" s="59"/>
      <c r="D742" s="59"/>
      <c r="E742" s="59"/>
      <c r="F742" s="59"/>
      <c r="G742" s="59"/>
      <c r="H742" s="59"/>
      <c r="I742" s="59"/>
      <c r="J742" s="59"/>
      <c r="K742" s="59"/>
      <c r="L742" s="59"/>
      <c r="M742" s="59"/>
      <c r="N742" s="59"/>
      <c r="O742" s="59"/>
      <c r="P742" s="59"/>
      <c r="Q742" s="59"/>
      <c r="R742" s="59"/>
      <c r="S742" s="59"/>
      <c r="T742" s="59"/>
      <c r="U742" s="59"/>
      <c r="V742" s="59"/>
    </row>
    <row r="743" spans="1:22">
      <c r="A743" s="59"/>
      <c r="B743" s="59"/>
      <c r="C743" s="59"/>
      <c r="D743" s="59"/>
      <c r="E743" s="59"/>
      <c r="F743" s="59"/>
      <c r="G743" s="59"/>
      <c r="H743" s="59"/>
      <c r="I743" s="59"/>
      <c r="J743" s="59"/>
      <c r="K743" s="59"/>
      <c r="L743" s="59"/>
      <c r="M743" s="59"/>
      <c r="N743" s="59"/>
      <c r="O743" s="59"/>
      <c r="P743" s="59"/>
      <c r="Q743" s="59"/>
      <c r="R743" s="59"/>
      <c r="S743" s="59"/>
      <c r="T743" s="59"/>
      <c r="U743" s="59"/>
      <c r="V743" s="59"/>
    </row>
    <row r="744" spans="1:22">
      <c r="A744" s="59"/>
      <c r="B744" s="59"/>
      <c r="C744" s="59"/>
      <c r="D744" s="59"/>
      <c r="E744" s="59"/>
      <c r="F744" s="59"/>
      <c r="G744" s="59"/>
      <c r="H744" s="59"/>
      <c r="I744" s="59"/>
      <c r="J744" s="59"/>
      <c r="K744" s="59"/>
      <c r="L744" s="59"/>
      <c r="M744" s="59"/>
      <c r="N744" s="59"/>
      <c r="O744" s="59"/>
      <c r="P744" s="59"/>
      <c r="Q744" s="59"/>
      <c r="R744" s="59"/>
      <c r="S744" s="59"/>
      <c r="T744" s="59"/>
      <c r="U744" s="59"/>
      <c r="V744" s="59"/>
    </row>
    <row r="745" spans="1:22">
      <c r="A745" s="59"/>
      <c r="B745" s="59"/>
      <c r="C745" s="59"/>
      <c r="D745" s="59"/>
      <c r="E745" s="59"/>
      <c r="F745" s="59"/>
      <c r="G745" s="59"/>
      <c r="H745" s="59"/>
      <c r="I745" s="59"/>
      <c r="J745" s="59"/>
      <c r="K745" s="59"/>
      <c r="L745" s="59"/>
      <c r="M745" s="59"/>
      <c r="N745" s="59"/>
      <c r="O745" s="59"/>
      <c r="P745" s="59"/>
      <c r="Q745" s="59"/>
      <c r="R745" s="59"/>
      <c r="S745" s="59"/>
      <c r="T745" s="59"/>
      <c r="U745" s="59"/>
      <c r="V745" s="59"/>
    </row>
    <row r="746" spans="1:22">
      <c r="A746" s="59"/>
      <c r="B746" s="59"/>
      <c r="C746" s="59"/>
      <c r="D746" s="59"/>
      <c r="E746" s="59"/>
      <c r="F746" s="59"/>
      <c r="G746" s="59"/>
      <c r="H746" s="59"/>
      <c r="I746" s="59"/>
      <c r="J746" s="59"/>
      <c r="K746" s="59"/>
      <c r="L746" s="59"/>
      <c r="M746" s="59"/>
      <c r="N746" s="59"/>
      <c r="O746" s="59"/>
      <c r="P746" s="59"/>
      <c r="Q746" s="59"/>
      <c r="R746" s="59"/>
      <c r="S746" s="59"/>
      <c r="T746" s="59"/>
      <c r="U746" s="59"/>
      <c r="V746" s="59"/>
    </row>
    <row r="747" spans="1:22">
      <c r="A747" s="59"/>
      <c r="B747" s="59"/>
      <c r="C747" s="59"/>
      <c r="D747" s="59"/>
      <c r="E747" s="59"/>
      <c r="F747" s="59"/>
      <c r="G747" s="59"/>
      <c r="H747" s="59"/>
      <c r="I747" s="59"/>
      <c r="J747" s="59"/>
      <c r="K747" s="59"/>
      <c r="L747" s="59"/>
      <c r="M747" s="59"/>
      <c r="N747" s="59"/>
      <c r="O747" s="59"/>
      <c r="P747" s="59"/>
      <c r="Q747" s="59"/>
      <c r="R747" s="59"/>
      <c r="S747" s="59"/>
      <c r="T747" s="59"/>
      <c r="U747" s="59"/>
      <c r="V747" s="59"/>
    </row>
    <row r="748" spans="1:22">
      <c r="A748" s="59"/>
      <c r="B748" s="59"/>
      <c r="C748" s="59"/>
      <c r="D748" s="59"/>
      <c r="E748" s="59"/>
      <c r="F748" s="59"/>
      <c r="G748" s="59"/>
      <c r="H748" s="59"/>
      <c r="I748" s="59"/>
      <c r="J748" s="59"/>
      <c r="K748" s="59"/>
      <c r="L748" s="59"/>
      <c r="M748" s="59"/>
      <c r="N748" s="59"/>
      <c r="O748" s="59"/>
      <c r="P748" s="59"/>
      <c r="Q748" s="59"/>
      <c r="R748" s="59"/>
      <c r="S748" s="59"/>
      <c r="T748" s="59"/>
      <c r="U748" s="59"/>
      <c r="V748" s="59"/>
    </row>
    <row r="749" spans="1:22">
      <c r="A749" s="59"/>
      <c r="B749" s="59"/>
      <c r="C749" s="59"/>
      <c r="D749" s="59"/>
      <c r="E749" s="59"/>
      <c r="F749" s="59"/>
      <c r="G749" s="59"/>
      <c r="H749" s="59"/>
      <c r="I749" s="59"/>
      <c r="J749" s="59"/>
      <c r="K749" s="59"/>
      <c r="L749" s="59"/>
      <c r="M749" s="59"/>
      <c r="N749" s="59"/>
      <c r="O749" s="59"/>
      <c r="P749" s="59"/>
      <c r="Q749" s="59"/>
      <c r="R749" s="59"/>
      <c r="S749" s="59"/>
      <c r="T749" s="59"/>
      <c r="U749" s="59"/>
      <c r="V749" s="59"/>
    </row>
    <row r="750" spans="1:22">
      <c r="A750" s="59"/>
      <c r="B750" s="59"/>
      <c r="C750" s="59"/>
      <c r="D750" s="59"/>
      <c r="E750" s="59"/>
      <c r="F750" s="59"/>
      <c r="G750" s="59"/>
      <c r="H750" s="59"/>
      <c r="I750" s="59"/>
      <c r="J750" s="59"/>
      <c r="K750" s="59"/>
      <c r="L750" s="59"/>
      <c r="M750" s="59"/>
      <c r="N750" s="59"/>
      <c r="O750" s="59"/>
      <c r="P750" s="59"/>
      <c r="Q750" s="59"/>
      <c r="R750" s="59"/>
      <c r="S750" s="59"/>
      <c r="T750" s="59"/>
      <c r="U750" s="59"/>
      <c r="V750" s="59"/>
    </row>
    <row r="751" spans="1:22">
      <c r="A751" s="59"/>
      <c r="B751" s="59"/>
      <c r="C751" s="59"/>
      <c r="D751" s="59"/>
      <c r="E751" s="59"/>
      <c r="F751" s="59"/>
      <c r="G751" s="59"/>
      <c r="H751" s="59"/>
      <c r="I751" s="59"/>
      <c r="J751" s="59"/>
      <c r="K751" s="59"/>
      <c r="L751" s="59"/>
      <c r="M751" s="59"/>
      <c r="N751" s="59"/>
      <c r="O751" s="59"/>
      <c r="P751" s="59"/>
      <c r="Q751" s="59"/>
      <c r="R751" s="59"/>
      <c r="S751" s="59"/>
      <c r="T751" s="59"/>
      <c r="U751" s="59"/>
      <c r="V751" s="59"/>
    </row>
    <row r="752" spans="1:22">
      <c r="A752" s="59"/>
      <c r="B752" s="59"/>
      <c r="C752" s="59"/>
      <c r="D752" s="59"/>
      <c r="E752" s="59"/>
      <c r="F752" s="59"/>
      <c r="G752" s="59"/>
      <c r="H752" s="59"/>
      <c r="I752" s="59"/>
      <c r="J752" s="59"/>
      <c r="K752" s="59"/>
      <c r="L752" s="59"/>
      <c r="M752" s="59"/>
      <c r="N752" s="59"/>
      <c r="O752" s="59"/>
      <c r="P752" s="59"/>
      <c r="Q752" s="59"/>
      <c r="R752" s="59"/>
      <c r="S752" s="59"/>
      <c r="T752" s="59"/>
      <c r="U752" s="59"/>
      <c r="V752" s="59"/>
    </row>
    <row r="753" spans="1:22">
      <c r="A753" s="59"/>
      <c r="B753" s="59"/>
      <c r="C753" s="59"/>
      <c r="D753" s="59"/>
      <c r="E753" s="59"/>
      <c r="F753" s="59"/>
      <c r="G753" s="59"/>
      <c r="H753" s="59"/>
      <c r="I753" s="59"/>
      <c r="J753" s="59"/>
      <c r="K753" s="59"/>
      <c r="L753" s="59"/>
      <c r="M753" s="59"/>
      <c r="N753" s="59"/>
      <c r="O753" s="59"/>
      <c r="P753" s="59"/>
      <c r="Q753" s="59"/>
      <c r="R753" s="59"/>
      <c r="S753" s="59"/>
      <c r="T753" s="59"/>
      <c r="U753" s="59"/>
      <c r="V753" s="59"/>
    </row>
    <row r="754" spans="1:22">
      <c r="A754" s="59"/>
      <c r="B754" s="59"/>
      <c r="C754" s="59"/>
      <c r="D754" s="59"/>
      <c r="E754" s="59"/>
      <c r="F754" s="59"/>
      <c r="G754" s="59"/>
      <c r="H754" s="59"/>
      <c r="I754" s="59"/>
      <c r="J754" s="59"/>
      <c r="K754" s="59"/>
      <c r="L754" s="59"/>
      <c r="M754" s="59"/>
      <c r="N754" s="59"/>
      <c r="O754" s="59"/>
      <c r="P754" s="59"/>
      <c r="Q754" s="59"/>
      <c r="R754" s="59"/>
      <c r="S754" s="59"/>
      <c r="T754" s="59"/>
      <c r="U754" s="59"/>
      <c r="V754" s="59"/>
    </row>
    <row r="755" spans="1:22">
      <c r="A755" s="59"/>
      <c r="B755" s="59"/>
      <c r="C755" s="59"/>
      <c r="D755" s="59"/>
      <c r="E755" s="59"/>
      <c r="F755" s="59"/>
      <c r="G755" s="59"/>
      <c r="H755" s="59"/>
      <c r="I755" s="59"/>
      <c r="J755" s="59"/>
      <c r="K755" s="59"/>
      <c r="L755" s="59"/>
      <c r="M755" s="59"/>
      <c r="N755" s="59"/>
      <c r="O755" s="59"/>
      <c r="P755" s="59"/>
      <c r="Q755" s="59"/>
      <c r="R755" s="59"/>
      <c r="S755" s="59"/>
      <c r="T755" s="59"/>
      <c r="U755" s="59"/>
      <c r="V755" s="59"/>
    </row>
    <row r="756" spans="1:22">
      <c r="A756" s="59"/>
      <c r="B756" s="59"/>
      <c r="C756" s="59"/>
      <c r="D756" s="59"/>
      <c r="E756" s="59"/>
      <c r="F756" s="59"/>
      <c r="G756" s="59"/>
      <c r="H756" s="59"/>
      <c r="I756" s="59"/>
      <c r="J756" s="59"/>
      <c r="K756" s="59"/>
      <c r="L756" s="59"/>
      <c r="M756" s="59"/>
      <c r="N756" s="59"/>
      <c r="O756" s="59"/>
      <c r="P756" s="59"/>
      <c r="Q756" s="59"/>
      <c r="R756" s="59"/>
      <c r="S756" s="59"/>
      <c r="T756" s="59"/>
      <c r="U756" s="59"/>
      <c r="V756" s="59"/>
    </row>
    <row r="757" spans="1:22">
      <c r="A757" s="59"/>
      <c r="B757" s="59"/>
      <c r="C757" s="59"/>
      <c r="D757" s="59"/>
      <c r="E757" s="59"/>
      <c r="F757" s="59"/>
      <c r="G757" s="59"/>
      <c r="H757" s="59"/>
      <c r="I757" s="59"/>
      <c r="J757" s="59"/>
      <c r="K757" s="59"/>
      <c r="L757" s="59"/>
      <c r="M757" s="59"/>
      <c r="N757" s="59"/>
      <c r="O757" s="59"/>
      <c r="P757" s="59"/>
      <c r="Q757" s="59"/>
      <c r="R757" s="59"/>
      <c r="S757" s="59"/>
      <c r="T757" s="59"/>
      <c r="U757" s="59"/>
      <c r="V757" s="59"/>
    </row>
    <row r="758" spans="1:22">
      <c r="A758" s="59"/>
      <c r="B758" s="59"/>
      <c r="C758" s="59"/>
      <c r="D758" s="59"/>
      <c r="E758" s="59"/>
      <c r="F758" s="59"/>
      <c r="G758" s="59"/>
      <c r="H758" s="59"/>
      <c r="I758" s="59"/>
      <c r="J758" s="59"/>
      <c r="K758" s="59"/>
      <c r="L758" s="59"/>
      <c r="M758" s="59"/>
      <c r="N758" s="59"/>
      <c r="O758" s="59"/>
      <c r="P758" s="59"/>
      <c r="Q758" s="59"/>
      <c r="R758" s="59"/>
      <c r="S758" s="59"/>
      <c r="T758" s="59"/>
      <c r="U758" s="59"/>
      <c r="V758" s="59"/>
    </row>
    <row r="759" spans="1:22">
      <c r="A759" s="59"/>
      <c r="B759" s="59"/>
      <c r="C759" s="59"/>
      <c r="D759" s="59"/>
      <c r="E759" s="59"/>
      <c r="F759" s="59"/>
      <c r="G759" s="59"/>
      <c r="H759" s="59"/>
      <c r="I759" s="59"/>
      <c r="J759" s="59"/>
      <c r="K759" s="59"/>
      <c r="L759" s="59"/>
      <c r="M759" s="59"/>
      <c r="N759" s="59"/>
      <c r="O759" s="59"/>
      <c r="P759" s="59"/>
      <c r="Q759" s="59"/>
      <c r="R759" s="59"/>
      <c r="S759" s="59"/>
      <c r="T759" s="59"/>
      <c r="U759" s="59"/>
      <c r="V759" s="59"/>
    </row>
    <row r="760" spans="1:22">
      <c r="A760" s="59"/>
      <c r="B760" s="59"/>
      <c r="C760" s="59"/>
      <c r="D760" s="59"/>
      <c r="E760" s="59"/>
      <c r="F760" s="59"/>
      <c r="G760" s="59"/>
      <c r="H760" s="59"/>
      <c r="I760" s="59"/>
      <c r="J760" s="59"/>
      <c r="K760" s="59"/>
      <c r="L760" s="59"/>
      <c r="M760" s="59"/>
      <c r="N760" s="59"/>
      <c r="O760" s="59"/>
      <c r="P760" s="59"/>
      <c r="Q760" s="59"/>
      <c r="R760" s="59"/>
      <c r="S760" s="59"/>
      <c r="T760" s="59"/>
      <c r="U760" s="59"/>
      <c r="V760" s="59"/>
    </row>
    <row r="761" spans="1:22">
      <c r="A761" s="59"/>
      <c r="B761" s="59"/>
      <c r="C761" s="59"/>
      <c r="D761" s="59"/>
      <c r="E761" s="59"/>
      <c r="F761" s="59"/>
      <c r="G761" s="59"/>
      <c r="H761" s="59"/>
      <c r="I761" s="59"/>
      <c r="J761" s="59"/>
      <c r="K761" s="59"/>
      <c r="L761" s="59"/>
      <c r="M761" s="59"/>
      <c r="N761" s="59"/>
      <c r="O761" s="59"/>
      <c r="P761" s="59"/>
      <c r="Q761" s="59"/>
      <c r="R761" s="59"/>
      <c r="S761" s="59"/>
      <c r="T761" s="59"/>
      <c r="U761" s="59"/>
      <c r="V761" s="59"/>
    </row>
    <row r="762" spans="1:22">
      <c r="A762" s="59"/>
      <c r="B762" s="59"/>
      <c r="C762" s="59"/>
      <c r="D762" s="59"/>
      <c r="E762" s="59"/>
      <c r="F762" s="59"/>
      <c r="G762" s="59"/>
      <c r="H762" s="59"/>
      <c r="I762" s="59"/>
      <c r="J762" s="59"/>
      <c r="K762" s="59"/>
      <c r="L762" s="59"/>
      <c r="M762" s="59"/>
      <c r="N762" s="59"/>
      <c r="O762" s="59"/>
      <c r="P762" s="59"/>
      <c r="Q762" s="59"/>
      <c r="R762" s="59"/>
      <c r="S762" s="59"/>
      <c r="T762" s="59"/>
      <c r="U762" s="59"/>
      <c r="V762" s="59"/>
    </row>
    <row r="763" spans="1:22">
      <c r="A763" s="59"/>
      <c r="B763" s="59"/>
      <c r="C763" s="59"/>
      <c r="D763" s="59"/>
      <c r="E763" s="59"/>
      <c r="F763" s="59"/>
      <c r="G763" s="59"/>
      <c r="H763" s="59"/>
      <c r="I763" s="59"/>
      <c r="J763" s="59"/>
      <c r="K763" s="59"/>
      <c r="L763" s="59"/>
      <c r="M763" s="59"/>
      <c r="N763" s="59"/>
      <c r="O763" s="59"/>
      <c r="P763" s="59"/>
      <c r="Q763" s="59"/>
      <c r="R763" s="59"/>
      <c r="S763" s="59"/>
      <c r="T763" s="59"/>
      <c r="U763" s="59"/>
      <c r="V763" s="59"/>
    </row>
    <row r="764" spans="1:22">
      <c r="A764" s="59"/>
      <c r="B764" s="59"/>
      <c r="C764" s="59"/>
      <c r="D764" s="59"/>
      <c r="E764" s="59"/>
      <c r="F764" s="59"/>
      <c r="G764" s="59"/>
      <c r="H764" s="59"/>
      <c r="I764" s="59"/>
      <c r="J764" s="59"/>
      <c r="K764" s="59"/>
      <c r="L764" s="59"/>
      <c r="M764" s="59"/>
      <c r="N764" s="59"/>
      <c r="O764" s="59"/>
      <c r="P764" s="59"/>
      <c r="Q764" s="59"/>
      <c r="R764" s="59"/>
      <c r="S764" s="59"/>
      <c r="T764" s="59"/>
      <c r="U764" s="59"/>
      <c r="V764" s="59"/>
    </row>
    <row r="765" spans="1:22">
      <c r="A765" s="59"/>
      <c r="B765" s="59"/>
      <c r="C765" s="59"/>
      <c r="D765" s="59"/>
      <c r="E765" s="59"/>
      <c r="F765" s="59"/>
      <c r="G765" s="59"/>
      <c r="H765" s="59"/>
      <c r="I765" s="59"/>
      <c r="J765" s="59"/>
      <c r="K765" s="59"/>
      <c r="L765" s="59"/>
      <c r="M765" s="59"/>
      <c r="N765" s="59"/>
      <c r="O765" s="59"/>
      <c r="P765" s="59"/>
      <c r="Q765" s="59"/>
      <c r="R765" s="59"/>
      <c r="S765" s="59"/>
      <c r="T765" s="59"/>
      <c r="U765" s="59"/>
      <c r="V765" s="59"/>
    </row>
    <row r="766" spans="1:22">
      <c r="A766" s="59"/>
      <c r="B766" s="59"/>
      <c r="C766" s="59"/>
      <c r="D766" s="59"/>
      <c r="E766" s="59"/>
      <c r="F766" s="59"/>
      <c r="G766" s="59"/>
      <c r="H766" s="59"/>
      <c r="I766" s="59"/>
      <c r="J766" s="59"/>
      <c r="K766" s="59"/>
      <c r="L766" s="59"/>
      <c r="M766" s="59"/>
      <c r="N766" s="59"/>
      <c r="O766" s="59"/>
      <c r="P766" s="59"/>
      <c r="Q766" s="59"/>
      <c r="R766" s="59"/>
      <c r="S766" s="59"/>
      <c r="T766" s="59"/>
      <c r="U766" s="59"/>
      <c r="V766" s="59"/>
    </row>
    <row r="767" spans="1:22">
      <c r="A767" s="59"/>
      <c r="B767" s="59"/>
      <c r="C767" s="59"/>
      <c r="D767" s="59"/>
      <c r="E767" s="59"/>
      <c r="F767" s="59"/>
      <c r="G767" s="59"/>
      <c r="H767" s="59"/>
      <c r="I767" s="59"/>
      <c r="J767" s="59"/>
      <c r="K767" s="59"/>
      <c r="L767" s="59"/>
      <c r="M767" s="59"/>
      <c r="N767" s="59"/>
      <c r="O767" s="59"/>
      <c r="P767" s="59"/>
      <c r="Q767" s="59"/>
      <c r="R767" s="59"/>
      <c r="S767" s="59"/>
      <c r="T767" s="59"/>
      <c r="U767" s="59"/>
      <c r="V767" s="59"/>
    </row>
    <row r="768" spans="1:22">
      <c r="A768" s="59"/>
      <c r="B768" s="59"/>
      <c r="C768" s="59"/>
      <c r="D768" s="59"/>
      <c r="E768" s="59"/>
      <c r="F768" s="59"/>
      <c r="G768" s="59"/>
      <c r="H768" s="59"/>
      <c r="I768" s="59"/>
      <c r="J768" s="59"/>
      <c r="K768" s="59"/>
      <c r="L768" s="59"/>
      <c r="M768" s="59"/>
      <c r="N768" s="59"/>
      <c r="O768" s="59"/>
      <c r="P768" s="59"/>
      <c r="Q768" s="59"/>
      <c r="R768" s="59"/>
      <c r="S768" s="59"/>
      <c r="T768" s="59"/>
      <c r="U768" s="59"/>
      <c r="V768" s="59"/>
    </row>
    <row r="769" spans="1:22">
      <c r="A769" s="59"/>
      <c r="B769" s="59"/>
      <c r="C769" s="59"/>
      <c r="D769" s="59"/>
      <c r="E769" s="59"/>
      <c r="F769" s="59"/>
      <c r="G769" s="59"/>
      <c r="H769" s="59"/>
      <c r="I769" s="59"/>
      <c r="J769" s="59"/>
      <c r="K769" s="59"/>
      <c r="L769" s="59"/>
      <c r="M769" s="59"/>
      <c r="N769" s="59"/>
      <c r="O769" s="59"/>
      <c r="P769" s="59"/>
      <c r="Q769" s="59"/>
      <c r="R769" s="59"/>
      <c r="S769" s="59"/>
      <c r="T769" s="59"/>
      <c r="U769" s="59"/>
      <c r="V769" s="59"/>
    </row>
    <row r="770" spans="1:22">
      <c r="A770" s="59"/>
      <c r="B770" s="59"/>
      <c r="C770" s="59"/>
      <c r="D770" s="59"/>
      <c r="E770" s="59"/>
      <c r="F770" s="59"/>
      <c r="G770" s="59"/>
      <c r="H770" s="59"/>
      <c r="I770" s="59"/>
      <c r="J770" s="59"/>
      <c r="K770" s="59"/>
      <c r="L770" s="59"/>
      <c r="M770" s="59"/>
      <c r="N770" s="59"/>
      <c r="O770" s="59"/>
      <c r="P770" s="59"/>
      <c r="Q770" s="59"/>
      <c r="R770" s="59"/>
      <c r="S770" s="59"/>
      <c r="T770" s="59"/>
      <c r="U770" s="59"/>
      <c r="V770" s="59"/>
    </row>
    <row r="771" spans="1:22">
      <c r="A771" s="59"/>
      <c r="B771" s="59"/>
      <c r="C771" s="59"/>
      <c r="D771" s="59"/>
      <c r="E771" s="59"/>
      <c r="F771" s="59"/>
      <c r="G771" s="59"/>
      <c r="H771" s="59"/>
      <c r="I771" s="59"/>
      <c r="J771" s="59"/>
      <c r="K771" s="59"/>
      <c r="L771" s="59"/>
      <c r="M771" s="59"/>
      <c r="N771" s="59"/>
      <c r="O771" s="59"/>
      <c r="P771" s="59"/>
      <c r="Q771" s="59"/>
      <c r="R771" s="59"/>
      <c r="S771" s="59"/>
      <c r="T771" s="59"/>
      <c r="U771" s="59"/>
      <c r="V771" s="59"/>
    </row>
    <row r="772" spans="1:22">
      <c r="A772" s="59"/>
      <c r="B772" s="59"/>
      <c r="C772" s="59"/>
      <c r="D772" s="59"/>
      <c r="E772" s="59"/>
      <c r="F772" s="59"/>
      <c r="G772" s="59"/>
      <c r="H772" s="59"/>
      <c r="I772" s="59"/>
      <c r="J772" s="59"/>
      <c r="K772" s="59"/>
      <c r="L772" s="59"/>
      <c r="M772" s="59"/>
      <c r="N772" s="59"/>
      <c r="O772" s="59"/>
      <c r="P772" s="59"/>
      <c r="Q772" s="59"/>
      <c r="R772" s="59"/>
      <c r="S772" s="59"/>
      <c r="T772" s="59"/>
      <c r="U772" s="59"/>
      <c r="V772" s="59"/>
    </row>
    <row r="773" spans="1:22">
      <c r="A773" s="59"/>
      <c r="B773" s="59"/>
      <c r="C773" s="59"/>
      <c r="D773" s="59"/>
      <c r="E773" s="59"/>
      <c r="F773" s="59"/>
      <c r="G773" s="59"/>
      <c r="H773" s="59"/>
      <c r="I773" s="59"/>
      <c r="J773" s="59"/>
      <c r="K773" s="59"/>
      <c r="L773" s="59"/>
      <c r="M773" s="59"/>
      <c r="N773" s="59"/>
      <c r="O773" s="59"/>
      <c r="P773" s="59"/>
      <c r="Q773" s="59"/>
      <c r="R773" s="59"/>
      <c r="S773" s="59"/>
      <c r="T773" s="59"/>
      <c r="U773" s="59"/>
      <c r="V773" s="59"/>
    </row>
    <row r="774" spans="1:22">
      <c r="A774" s="59"/>
      <c r="B774" s="59"/>
      <c r="C774" s="59"/>
      <c r="D774" s="59"/>
      <c r="E774" s="59"/>
      <c r="F774" s="59"/>
      <c r="G774" s="59"/>
      <c r="H774" s="59"/>
      <c r="I774" s="59"/>
      <c r="J774" s="59"/>
      <c r="K774" s="59"/>
      <c r="L774" s="59"/>
      <c r="M774" s="59"/>
      <c r="N774" s="59"/>
      <c r="O774" s="59"/>
      <c r="P774" s="59"/>
      <c r="Q774" s="59"/>
      <c r="R774" s="59"/>
      <c r="S774" s="59"/>
      <c r="T774" s="59"/>
      <c r="U774" s="59"/>
      <c r="V774" s="59"/>
    </row>
    <row r="775" spans="1:22">
      <c r="A775" s="59"/>
      <c r="B775" s="59"/>
      <c r="C775" s="59"/>
      <c r="D775" s="59"/>
      <c r="E775" s="59"/>
      <c r="F775" s="59"/>
      <c r="G775" s="59"/>
      <c r="H775" s="59"/>
      <c r="I775" s="59"/>
      <c r="J775" s="59"/>
      <c r="K775" s="59"/>
      <c r="L775" s="59"/>
      <c r="M775" s="59"/>
      <c r="N775" s="59"/>
      <c r="O775" s="59"/>
      <c r="P775" s="59"/>
      <c r="Q775" s="59"/>
      <c r="R775" s="59"/>
      <c r="S775" s="59"/>
      <c r="T775" s="59"/>
      <c r="U775" s="59"/>
      <c r="V775" s="59"/>
    </row>
    <row r="776" spans="1:22">
      <c r="A776" s="59"/>
      <c r="B776" s="59"/>
      <c r="C776" s="59"/>
      <c r="D776" s="59"/>
      <c r="E776" s="59"/>
      <c r="F776" s="59"/>
      <c r="G776" s="59"/>
      <c r="H776" s="59"/>
      <c r="I776" s="59"/>
      <c r="J776" s="59"/>
      <c r="K776" s="59"/>
      <c r="L776" s="59"/>
      <c r="M776" s="59"/>
      <c r="N776" s="59"/>
      <c r="O776" s="59"/>
      <c r="P776" s="59"/>
      <c r="Q776" s="59"/>
      <c r="R776" s="59"/>
      <c r="S776" s="59"/>
      <c r="T776" s="59"/>
      <c r="U776" s="59"/>
      <c r="V776" s="59"/>
    </row>
    <row r="777" spans="1:22">
      <c r="A777" s="59"/>
      <c r="B777" s="59"/>
      <c r="C777" s="59"/>
      <c r="D777" s="59"/>
      <c r="E777" s="59"/>
      <c r="F777" s="59"/>
      <c r="G777" s="59"/>
      <c r="H777" s="59"/>
      <c r="I777" s="59"/>
      <c r="J777" s="59"/>
      <c r="K777" s="59"/>
      <c r="L777" s="59"/>
      <c r="M777" s="59"/>
      <c r="N777" s="59"/>
      <c r="O777" s="59"/>
      <c r="P777" s="59"/>
      <c r="Q777" s="59"/>
      <c r="R777" s="59"/>
      <c r="S777" s="59"/>
      <c r="T777" s="59"/>
      <c r="U777" s="59"/>
      <c r="V777" s="59"/>
    </row>
    <row r="778" spans="1:22">
      <c r="A778" s="59"/>
      <c r="B778" s="59"/>
      <c r="C778" s="59"/>
      <c r="D778" s="59"/>
      <c r="E778" s="59"/>
      <c r="F778" s="59"/>
      <c r="G778" s="59"/>
      <c r="H778" s="59"/>
      <c r="I778" s="59"/>
      <c r="J778" s="59"/>
      <c r="K778" s="59"/>
      <c r="L778" s="59"/>
      <c r="M778" s="59"/>
      <c r="N778" s="59"/>
      <c r="O778" s="59"/>
      <c r="P778" s="59"/>
      <c r="Q778" s="59"/>
      <c r="R778" s="59"/>
      <c r="S778" s="59"/>
      <c r="T778" s="59"/>
      <c r="U778" s="59"/>
      <c r="V778" s="59"/>
    </row>
    <row r="779" spans="1:22">
      <c r="A779" s="59"/>
      <c r="B779" s="59"/>
      <c r="C779" s="59"/>
      <c r="D779" s="59"/>
      <c r="E779" s="59"/>
      <c r="F779" s="59"/>
      <c r="G779" s="59"/>
      <c r="H779" s="59"/>
      <c r="I779" s="59"/>
      <c r="J779" s="59"/>
      <c r="K779" s="59"/>
      <c r="L779" s="59"/>
      <c r="M779" s="59"/>
      <c r="N779" s="59"/>
      <c r="O779" s="59"/>
      <c r="P779" s="59"/>
      <c r="Q779" s="59"/>
      <c r="R779" s="59"/>
      <c r="S779" s="59"/>
      <c r="T779" s="59"/>
      <c r="U779" s="59"/>
      <c r="V779" s="59"/>
    </row>
    <row r="780" spans="1:22">
      <c r="A780" s="59"/>
      <c r="B780" s="59"/>
      <c r="C780" s="59"/>
      <c r="D780" s="59"/>
      <c r="E780" s="59"/>
      <c r="F780" s="59"/>
      <c r="G780" s="59"/>
      <c r="H780" s="59"/>
      <c r="I780" s="59"/>
      <c r="J780" s="59"/>
      <c r="K780" s="59"/>
      <c r="L780" s="59"/>
      <c r="M780" s="59"/>
      <c r="N780" s="59"/>
      <c r="O780" s="59"/>
      <c r="P780" s="59"/>
      <c r="Q780" s="59"/>
      <c r="R780" s="59"/>
      <c r="S780" s="59"/>
      <c r="T780" s="59"/>
      <c r="U780" s="59"/>
      <c r="V780" s="59"/>
    </row>
    <row r="781" spans="1:22">
      <c r="A781" s="59"/>
      <c r="B781" s="59"/>
      <c r="C781" s="59"/>
      <c r="D781" s="59"/>
      <c r="E781" s="59"/>
      <c r="F781" s="59"/>
      <c r="G781" s="59"/>
      <c r="H781" s="59"/>
      <c r="I781" s="59"/>
      <c r="J781" s="59"/>
      <c r="K781" s="59"/>
      <c r="L781" s="59"/>
      <c r="M781" s="59"/>
      <c r="N781" s="59"/>
      <c r="O781" s="59"/>
      <c r="P781" s="59"/>
      <c r="Q781" s="59"/>
      <c r="R781" s="59"/>
      <c r="S781" s="59"/>
      <c r="T781" s="59"/>
      <c r="U781" s="59"/>
      <c r="V781" s="59"/>
    </row>
    <row r="782" spans="1:22">
      <c r="A782" s="59"/>
      <c r="B782" s="59"/>
      <c r="C782" s="59"/>
      <c r="D782" s="59"/>
      <c r="E782" s="59"/>
      <c r="F782" s="59"/>
      <c r="G782" s="59"/>
      <c r="H782" s="59"/>
      <c r="I782" s="59"/>
      <c r="J782" s="59"/>
      <c r="K782" s="59"/>
      <c r="L782" s="59"/>
      <c r="M782" s="59"/>
      <c r="N782" s="59"/>
      <c r="O782" s="59"/>
      <c r="P782" s="59"/>
      <c r="Q782" s="59"/>
      <c r="R782" s="59"/>
      <c r="S782" s="59"/>
      <c r="T782" s="59"/>
      <c r="U782" s="59"/>
      <c r="V782" s="59"/>
    </row>
    <row r="783" spans="1:22">
      <c r="A783" s="59"/>
      <c r="B783" s="59"/>
      <c r="C783" s="59"/>
      <c r="D783" s="59"/>
      <c r="E783" s="59"/>
      <c r="F783" s="59"/>
      <c r="G783" s="59"/>
      <c r="H783" s="59"/>
      <c r="I783" s="59"/>
      <c r="J783" s="59"/>
      <c r="K783" s="59"/>
      <c r="L783" s="59"/>
      <c r="M783" s="59"/>
      <c r="N783" s="59"/>
      <c r="O783" s="59"/>
      <c r="P783" s="59"/>
      <c r="Q783" s="59"/>
      <c r="R783" s="59"/>
      <c r="S783" s="59"/>
      <c r="T783" s="59"/>
      <c r="U783" s="59"/>
      <c r="V783" s="59"/>
    </row>
    <row r="784" spans="1:22">
      <c r="A784" s="59"/>
      <c r="B784" s="59"/>
      <c r="C784" s="59"/>
      <c r="D784" s="59"/>
      <c r="E784" s="59"/>
      <c r="F784" s="59"/>
      <c r="G784" s="59"/>
      <c r="H784" s="59"/>
      <c r="I784" s="59"/>
      <c r="J784" s="59"/>
      <c r="K784" s="59"/>
      <c r="L784" s="59"/>
      <c r="M784" s="59"/>
      <c r="N784" s="59"/>
      <c r="O784" s="59"/>
      <c r="P784" s="59"/>
      <c r="Q784" s="59"/>
      <c r="R784" s="59"/>
      <c r="S784" s="59"/>
      <c r="T784" s="59"/>
      <c r="U784" s="59"/>
      <c r="V784" s="59"/>
    </row>
    <row r="785" spans="1:22">
      <c r="A785" s="59"/>
      <c r="B785" s="59"/>
      <c r="C785" s="59"/>
      <c r="D785" s="59"/>
      <c r="E785" s="59"/>
      <c r="F785" s="59"/>
      <c r="G785" s="59"/>
      <c r="H785" s="59"/>
      <c r="I785" s="59"/>
      <c r="J785" s="59"/>
      <c r="K785" s="59"/>
      <c r="L785" s="59"/>
      <c r="M785" s="59"/>
      <c r="N785" s="59"/>
      <c r="O785" s="59"/>
      <c r="P785" s="59"/>
      <c r="Q785" s="59"/>
      <c r="R785" s="59"/>
      <c r="S785" s="59"/>
      <c r="T785" s="59"/>
      <c r="U785" s="59"/>
      <c r="V785" s="59"/>
    </row>
    <row r="786" spans="1:22">
      <c r="A786" s="59"/>
      <c r="B786" s="59"/>
      <c r="C786" s="59"/>
      <c r="D786" s="59"/>
      <c r="E786" s="59"/>
      <c r="F786" s="59"/>
      <c r="G786" s="59"/>
      <c r="H786" s="59"/>
      <c r="I786" s="59"/>
      <c r="J786" s="59"/>
      <c r="K786" s="59"/>
      <c r="L786" s="59"/>
      <c r="M786" s="59"/>
      <c r="N786" s="59"/>
      <c r="O786" s="59"/>
      <c r="P786" s="59"/>
      <c r="Q786" s="59"/>
      <c r="R786" s="59"/>
      <c r="S786" s="59"/>
      <c r="T786" s="59"/>
      <c r="U786" s="59"/>
      <c r="V786" s="59"/>
    </row>
    <row r="787" spans="1:22">
      <c r="A787" s="59"/>
      <c r="B787" s="59"/>
      <c r="C787" s="59"/>
      <c r="D787" s="59"/>
      <c r="E787" s="59"/>
      <c r="F787" s="59"/>
      <c r="G787" s="59"/>
      <c r="H787" s="59"/>
      <c r="I787" s="59"/>
      <c r="J787" s="59"/>
      <c r="K787" s="59"/>
      <c r="L787" s="59"/>
      <c r="M787" s="59"/>
      <c r="N787" s="59"/>
      <c r="O787" s="59"/>
      <c r="P787" s="59"/>
      <c r="Q787" s="59"/>
      <c r="R787" s="59"/>
      <c r="S787" s="59"/>
      <c r="T787" s="59"/>
      <c r="U787" s="59"/>
      <c r="V787" s="59"/>
    </row>
    <row r="788" spans="1:22">
      <c r="A788" s="59"/>
      <c r="B788" s="59"/>
      <c r="C788" s="59"/>
      <c r="D788" s="59"/>
      <c r="E788" s="59"/>
      <c r="F788" s="59"/>
      <c r="G788" s="59"/>
      <c r="H788" s="59"/>
      <c r="I788" s="59"/>
      <c r="J788" s="59"/>
      <c r="K788" s="59"/>
      <c r="L788" s="59"/>
      <c r="M788" s="59"/>
      <c r="N788" s="59"/>
      <c r="O788" s="59"/>
      <c r="P788" s="59"/>
      <c r="Q788" s="59"/>
      <c r="R788" s="59"/>
      <c r="S788" s="59"/>
      <c r="T788" s="59"/>
      <c r="U788" s="59"/>
      <c r="V788" s="59"/>
    </row>
    <row r="789" spans="1:22">
      <c r="A789" s="59"/>
      <c r="B789" s="59"/>
      <c r="C789" s="59"/>
      <c r="D789" s="59"/>
      <c r="E789" s="59"/>
      <c r="F789" s="59"/>
      <c r="G789" s="59"/>
      <c r="H789" s="59"/>
      <c r="I789" s="59"/>
      <c r="J789" s="59"/>
      <c r="K789" s="59"/>
      <c r="L789" s="59"/>
      <c r="M789" s="59"/>
      <c r="N789" s="59"/>
      <c r="O789" s="59"/>
      <c r="P789" s="59"/>
      <c r="Q789" s="59"/>
      <c r="R789" s="59"/>
      <c r="S789" s="59"/>
      <c r="T789" s="59"/>
      <c r="U789" s="59"/>
      <c r="V789" s="59"/>
    </row>
    <row r="790" spans="1:22">
      <c r="A790" s="59"/>
      <c r="B790" s="59"/>
      <c r="C790" s="59"/>
      <c r="D790" s="59"/>
      <c r="E790" s="59"/>
      <c r="F790" s="59"/>
      <c r="G790" s="59"/>
      <c r="H790" s="59"/>
      <c r="I790" s="59"/>
      <c r="J790" s="59"/>
      <c r="K790" s="59"/>
      <c r="L790" s="59"/>
      <c r="M790" s="59"/>
      <c r="N790" s="59"/>
      <c r="O790" s="59"/>
      <c r="P790" s="59"/>
      <c r="Q790" s="59"/>
      <c r="R790" s="59"/>
      <c r="S790" s="59"/>
      <c r="T790" s="59"/>
      <c r="U790" s="59"/>
      <c r="V790" s="59"/>
    </row>
    <row r="791" spans="1:22">
      <c r="A791" s="59"/>
      <c r="B791" s="59"/>
      <c r="C791" s="59"/>
      <c r="D791" s="59"/>
      <c r="E791" s="59"/>
      <c r="F791" s="59"/>
      <c r="G791" s="59"/>
      <c r="H791" s="59"/>
      <c r="I791" s="59"/>
      <c r="J791" s="59"/>
      <c r="K791" s="59"/>
      <c r="L791" s="59"/>
      <c r="M791" s="59"/>
      <c r="N791" s="59"/>
      <c r="O791" s="59"/>
      <c r="P791" s="59"/>
      <c r="Q791" s="59"/>
      <c r="R791" s="59"/>
      <c r="S791" s="59"/>
      <c r="T791" s="59"/>
      <c r="U791" s="59"/>
      <c r="V791" s="59"/>
    </row>
    <row r="792" spans="1:22">
      <c r="A792" s="59"/>
      <c r="B792" s="59"/>
      <c r="C792" s="59"/>
      <c r="D792" s="59"/>
      <c r="E792" s="59"/>
      <c r="F792" s="59"/>
      <c r="G792" s="59"/>
      <c r="H792" s="59"/>
      <c r="I792" s="59"/>
      <c r="J792" s="59"/>
      <c r="K792" s="59"/>
      <c r="L792" s="59"/>
      <c r="M792" s="59"/>
      <c r="N792" s="59"/>
      <c r="O792" s="59"/>
      <c r="P792" s="59"/>
      <c r="Q792" s="59"/>
      <c r="R792" s="59"/>
      <c r="S792" s="59"/>
      <c r="T792" s="59"/>
      <c r="U792" s="59"/>
      <c r="V792" s="59"/>
    </row>
    <row r="793" spans="1:22">
      <c r="A793" s="59"/>
      <c r="B793" s="59"/>
      <c r="C793" s="59"/>
      <c r="D793" s="59"/>
      <c r="E793" s="59"/>
      <c r="F793" s="59"/>
      <c r="G793" s="59"/>
      <c r="H793" s="59"/>
      <c r="I793" s="59"/>
      <c r="J793" s="59"/>
      <c r="K793" s="59"/>
      <c r="L793" s="59"/>
      <c r="M793" s="59"/>
      <c r="N793" s="59"/>
      <c r="O793" s="59"/>
      <c r="P793" s="59"/>
      <c r="Q793" s="59"/>
      <c r="R793" s="59"/>
      <c r="S793" s="59"/>
      <c r="T793" s="59"/>
      <c r="U793" s="59"/>
      <c r="V793" s="59"/>
    </row>
    <row r="794" spans="1:22">
      <c r="A794" s="59"/>
      <c r="B794" s="59"/>
      <c r="C794" s="59"/>
      <c r="D794" s="59"/>
      <c r="E794" s="59"/>
      <c r="F794" s="59"/>
      <c r="G794" s="59"/>
      <c r="H794" s="59"/>
      <c r="I794" s="59"/>
      <c r="J794" s="59"/>
      <c r="K794" s="59"/>
      <c r="L794" s="59"/>
      <c r="M794" s="59"/>
      <c r="N794" s="59"/>
      <c r="O794" s="59"/>
      <c r="P794" s="59"/>
      <c r="Q794" s="59"/>
      <c r="R794" s="59"/>
      <c r="S794" s="59"/>
      <c r="T794" s="59"/>
      <c r="U794" s="59"/>
      <c r="V794" s="59"/>
    </row>
    <row r="795" spans="1:22">
      <c r="A795" s="59"/>
      <c r="B795" s="59"/>
      <c r="C795" s="59"/>
      <c r="D795" s="59"/>
      <c r="E795" s="59"/>
      <c r="F795" s="59"/>
      <c r="G795" s="59"/>
      <c r="H795" s="59"/>
      <c r="I795" s="59"/>
      <c r="J795" s="59"/>
      <c r="K795" s="59"/>
      <c r="L795" s="59"/>
      <c r="M795" s="59"/>
      <c r="N795" s="59"/>
      <c r="O795" s="59"/>
      <c r="P795" s="59"/>
      <c r="Q795" s="59"/>
      <c r="R795" s="59"/>
      <c r="S795" s="59"/>
      <c r="T795" s="59"/>
      <c r="U795" s="59"/>
      <c r="V795" s="59"/>
    </row>
    <row r="796" spans="1:22">
      <c r="A796" s="59"/>
      <c r="B796" s="59"/>
      <c r="C796" s="59"/>
      <c r="D796" s="59"/>
      <c r="E796" s="59"/>
      <c r="F796" s="59"/>
      <c r="G796" s="59"/>
      <c r="H796" s="59"/>
      <c r="I796" s="59"/>
      <c r="J796" s="59"/>
      <c r="K796" s="59"/>
      <c r="L796" s="59"/>
      <c r="M796" s="59"/>
      <c r="N796" s="59"/>
      <c r="O796" s="59"/>
      <c r="P796" s="59"/>
      <c r="Q796" s="59"/>
      <c r="R796" s="59"/>
      <c r="S796" s="59"/>
      <c r="T796" s="59"/>
      <c r="U796" s="59"/>
      <c r="V796" s="59"/>
    </row>
    <row r="797" spans="1:22">
      <c r="A797" s="59"/>
      <c r="B797" s="59"/>
      <c r="C797" s="59"/>
      <c r="D797" s="59"/>
      <c r="E797" s="59"/>
      <c r="F797" s="59"/>
      <c r="G797" s="59"/>
      <c r="H797" s="59"/>
      <c r="I797" s="59"/>
      <c r="J797" s="59"/>
      <c r="K797" s="59"/>
      <c r="L797" s="59"/>
      <c r="M797" s="59"/>
      <c r="N797" s="59"/>
      <c r="O797" s="59"/>
      <c r="P797" s="59"/>
      <c r="Q797" s="59"/>
      <c r="R797" s="59"/>
      <c r="S797" s="59"/>
      <c r="T797" s="59"/>
      <c r="U797" s="59"/>
      <c r="V797" s="59"/>
    </row>
    <row r="798" spans="1:22">
      <c r="A798" s="59"/>
      <c r="B798" s="59"/>
      <c r="C798" s="59"/>
      <c r="D798" s="59"/>
      <c r="E798" s="59"/>
      <c r="F798" s="59"/>
      <c r="G798" s="59"/>
      <c r="H798" s="59"/>
      <c r="I798" s="59"/>
      <c r="J798" s="59"/>
      <c r="K798" s="59"/>
      <c r="L798" s="59"/>
      <c r="M798" s="59"/>
      <c r="N798" s="59"/>
      <c r="O798" s="59"/>
      <c r="P798" s="59"/>
      <c r="Q798" s="59"/>
      <c r="R798" s="59"/>
      <c r="S798" s="59"/>
      <c r="T798" s="59"/>
      <c r="U798" s="59"/>
      <c r="V798" s="59"/>
    </row>
    <row r="799" spans="1:22">
      <c r="A799" s="59"/>
      <c r="B799" s="59"/>
      <c r="C799" s="59"/>
      <c r="D799" s="59"/>
      <c r="E799" s="59"/>
      <c r="F799" s="59"/>
      <c r="G799" s="59"/>
      <c r="H799" s="59"/>
      <c r="I799" s="59"/>
      <c r="J799" s="59"/>
      <c r="K799" s="59"/>
      <c r="L799" s="59"/>
      <c r="M799" s="59"/>
      <c r="N799" s="59"/>
      <c r="O799" s="59"/>
      <c r="P799" s="59"/>
      <c r="Q799" s="59"/>
      <c r="R799" s="59"/>
      <c r="S799" s="59"/>
      <c r="T799" s="59"/>
      <c r="U799" s="59"/>
      <c r="V799" s="59"/>
    </row>
    <row r="800" spans="1:22">
      <c r="A800" s="59"/>
      <c r="B800" s="59"/>
      <c r="C800" s="59"/>
      <c r="D800" s="59"/>
      <c r="E800" s="59"/>
      <c r="F800" s="59"/>
      <c r="G800" s="59"/>
      <c r="H800" s="59"/>
      <c r="I800" s="59"/>
      <c r="J800" s="59"/>
      <c r="K800" s="59"/>
      <c r="L800" s="59"/>
      <c r="M800" s="59"/>
      <c r="N800" s="59"/>
      <c r="O800" s="59"/>
      <c r="P800" s="59"/>
      <c r="Q800" s="59"/>
      <c r="R800" s="59"/>
      <c r="S800" s="59"/>
      <c r="T800" s="59"/>
      <c r="U800" s="59"/>
      <c r="V800" s="59"/>
    </row>
    <row r="801" spans="1:22">
      <c r="A801" s="59"/>
      <c r="B801" s="59"/>
      <c r="C801" s="59"/>
      <c r="D801" s="59"/>
      <c r="E801" s="59"/>
      <c r="F801" s="59"/>
      <c r="G801" s="59"/>
      <c r="H801" s="59"/>
      <c r="I801" s="59"/>
      <c r="J801" s="59"/>
      <c r="K801" s="59"/>
      <c r="L801" s="59"/>
      <c r="M801" s="59"/>
      <c r="N801" s="59"/>
      <c r="O801" s="59"/>
      <c r="P801" s="59"/>
      <c r="Q801" s="59"/>
      <c r="R801" s="59"/>
      <c r="S801" s="59"/>
      <c r="T801" s="59"/>
      <c r="U801" s="59"/>
      <c r="V801" s="59"/>
    </row>
    <row r="802" spans="1:22">
      <c r="A802" s="59"/>
      <c r="B802" s="59"/>
      <c r="C802" s="59"/>
      <c r="D802" s="59"/>
      <c r="E802" s="59"/>
      <c r="F802" s="59"/>
      <c r="G802" s="59"/>
      <c r="H802" s="59"/>
      <c r="I802" s="59"/>
      <c r="J802" s="59"/>
      <c r="K802" s="59"/>
      <c r="L802" s="59"/>
      <c r="M802" s="59"/>
      <c r="N802" s="59"/>
      <c r="O802" s="59"/>
      <c r="P802" s="59"/>
      <c r="Q802" s="59"/>
      <c r="R802" s="59"/>
      <c r="S802" s="59"/>
      <c r="T802" s="59"/>
      <c r="U802" s="59"/>
      <c r="V802" s="59"/>
    </row>
    <row r="803" spans="1:22">
      <c r="A803" s="59"/>
      <c r="B803" s="59"/>
      <c r="C803" s="59"/>
      <c r="D803" s="59"/>
      <c r="E803" s="59"/>
      <c r="F803" s="59"/>
      <c r="G803" s="59"/>
      <c r="H803" s="59"/>
      <c r="I803" s="59"/>
      <c r="J803" s="59"/>
      <c r="K803" s="59"/>
      <c r="L803" s="59"/>
      <c r="M803" s="59"/>
      <c r="N803" s="59"/>
      <c r="O803" s="59"/>
      <c r="P803" s="59"/>
      <c r="Q803" s="59"/>
      <c r="R803" s="59"/>
      <c r="S803" s="59"/>
      <c r="T803" s="59"/>
      <c r="U803" s="59"/>
      <c r="V803" s="59"/>
    </row>
    <row r="804" spans="1:22">
      <c r="A804" s="59"/>
      <c r="B804" s="59"/>
      <c r="C804" s="59"/>
      <c r="D804" s="59"/>
      <c r="E804" s="59"/>
      <c r="F804" s="59"/>
      <c r="G804" s="59"/>
      <c r="H804" s="59"/>
      <c r="I804" s="59"/>
      <c r="J804" s="59"/>
      <c r="K804" s="59"/>
      <c r="L804" s="59"/>
      <c r="M804" s="59"/>
      <c r="N804" s="59"/>
      <c r="O804" s="59"/>
      <c r="P804" s="59"/>
      <c r="Q804" s="59"/>
      <c r="R804" s="59"/>
      <c r="S804" s="59"/>
      <c r="T804" s="59"/>
      <c r="U804" s="59"/>
      <c r="V804" s="59"/>
    </row>
    <row r="805" spans="1:22">
      <c r="A805" s="59"/>
      <c r="B805" s="59"/>
      <c r="C805" s="59"/>
      <c r="D805" s="59"/>
      <c r="E805" s="59"/>
      <c r="F805" s="59"/>
      <c r="G805" s="59"/>
      <c r="H805" s="59"/>
      <c r="I805" s="59"/>
      <c r="J805" s="59"/>
      <c r="K805" s="59"/>
      <c r="L805" s="59"/>
      <c r="M805" s="59"/>
      <c r="N805" s="59"/>
      <c r="O805" s="59"/>
      <c r="P805" s="59"/>
      <c r="Q805" s="59"/>
      <c r="R805" s="59"/>
      <c r="S805" s="59"/>
      <c r="T805" s="59"/>
      <c r="U805" s="59"/>
      <c r="V805" s="59"/>
    </row>
    <row r="806" spans="1:22">
      <c r="A806" s="59"/>
      <c r="B806" s="59"/>
      <c r="C806" s="59"/>
      <c r="D806" s="59"/>
      <c r="E806" s="59"/>
      <c r="F806" s="59"/>
      <c r="G806" s="59"/>
      <c r="H806" s="59"/>
      <c r="I806" s="59"/>
      <c r="J806" s="59"/>
      <c r="K806" s="59"/>
      <c r="L806" s="59"/>
      <c r="M806" s="59"/>
      <c r="N806" s="59"/>
      <c r="O806" s="59"/>
      <c r="P806" s="59"/>
      <c r="Q806" s="59"/>
      <c r="R806" s="59"/>
      <c r="S806" s="59"/>
      <c r="T806" s="59"/>
      <c r="U806" s="59"/>
      <c r="V806" s="59"/>
    </row>
    <row r="807" spans="1:22">
      <c r="A807" s="59"/>
      <c r="B807" s="59"/>
      <c r="C807" s="59"/>
      <c r="D807" s="59"/>
      <c r="E807" s="59"/>
      <c r="F807" s="59"/>
      <c r="G807" s="59"/>
      <c r="H807" s="59"/>
      <c r="I807" s="59"/>
      <c r="J807" s="59"/>
      <c r="K807" s="59"/>
      <c r="L807" s="59"/>
      <c r="M807" s="59"/>
      <c r="N807" s="59"/>
      <c r="O807" s="59"/>
      <c r="P807" s="59"/>
      <c r="Q807" s="59"/>
      <c r="R807" s="59"/>
      <c r="S807" s="59"/>
      <c r="T807" s="59"/>
      <c r="U807" s="59"/>
      <c r="V807" s="59"/>
    </row>
    <row r="808" spans="1:22">
      <c r="A808" s="59"/>
      <c r="B808" s="59"/>
      <c r="C808" s="59"/>
      <c r="D808" s="59"/>
      <c r="E808" s="59"/>
      <c r="F808" s="59"/>
      <c r="G808" s="59"/>
      <c r="H808" s="59"/>
      <c r="I808" s="59"/>
      <c r="J808" s="59"/>
      <c r="K808" s="59"/>
      <c r="L808" s="59"/>
      <c r="M808" s="59"/>
      <c r="N808" s="59"/>
      <c r="O808" s="59"/>
      <c r="P808" s="59"/>
      <c r="Q808" s="59"/>
      <c r="R808" s="59"/>
      <c r="S808" s="59"/>
      <c r="T808" s="59"/>
      <c r="U808" s="59"/>
      <c r="V808" s="59"/>
    </row>
    <row r="809" spans="1:22">
      <c r="A809" s="59"/>
      <c r="B809" s="59"/>
      <c r="C809" s="59"/>
      <c r="D809" s="59"/>
      <c r="E809" s="59"/>
      <c r="F809" s="59"/>
      <c r="G809" s="59"/>
      <c r="H809" s="59"/>
      <c r="I809" s="59"/>
      <c r="J809" s="59"/>
      <c r="K809" s="59"/>
      <c r="L809" s="59"/>
      <c r="M809" s="59"/>
      <c r="N809" s="59"/>
      <c r="O809" s="59"/>
      <c r="P809" s="59"/>
      <c r="Q809" s="59"/>
      <c r="R809" s="59"/>
      <c r="S809" s="59"/>
      <c r="T809" s="59"/>
      <c r="U809" s="59"/>
      <c r="V809" s="59"/>
    </row>
    <row r="810" spans="1:22">
      <c r="A810" s="59"/>
      <c r="B810" s="59"/>
      <c r="C810" s="59"/>
      <c r="D810" s="59"/>
      <c r="E810" s="59"/>
      <c r="F810" s="59"/>
      <c r="G810" s="59"/>
      <c r="H810" s="59"/>
      <c r="I810" s="59"/>
      <c r="J810" s="59"/>
      <c r="K810" s="59"/>
      <c r="L810" s="59"/>
      <c r="M810" s="59"/>
      <c r="N810" s="59"/>
      <c r="O810" s="59"/>
      <c r="P810" s="59"/>
      <c r="Q810" s="59"/>
      <c r="R810" s="59"/>
      <c r="S810" s="59"/>
      <c r="T810" s="59"/>
      <c r="U810" s="59"/>
      <c r="V810" s="59"/>
    </row>
    <row r="811" spans="1:22">
      <c r="A811" s="59"/>
      <c r="B811" s="59"/>
      <c r="C811" s="59"/>
      <c r="D811" s="59"/>
      <c r="E811" s="59"/>
      <c r="F811" s="59"/>
      <c r="G811" s="59"/>
      <c r="H811" s="59"/>
      <c r="I811" s="59"/>
      <c r="J811" s="59"/>
      <c r="K811" s="59"/>
      <c r="L811" s="59"/>
      <c r="M811" s="59"/>
      <c r="N811" s="59"/>
      <c r="O811" s="59"/>
      <c r="P811" s="59"/>
      <c r="Q811" s="59"/>
      <c r="R811" s="59"/>
      <c r="S811" s="59"/>
      <c r="T811" s="59"/>
      <c r="U811" s="59"/>
      <c r="V811" s="59"/>
    </row>
    <row r="812" spans="1:22">
      <c r="A812" s="59"/>
      <c r="B812" s="59"/>
      <c r="C812" s="59"/>
      <c r="D812" s="59"/>
      <c r="E812" s="59"/>
      <c r="F812" s="59"/>
      <c r="G812" s="59"/>
      <c r="H812" s="59"/>
      <c r="I812" s="59"/>
      <c r="J812" s="59"/>
      <c r="K812" s="59"/>
      <c r="L812" s="59"/>
      <c r="M812" s="59"/>
      <c r="N812" s="59"/>
      <c r="O812" s="59"/>
      <c r="P812" s="59"/>
      <c r="Q812" s="59"/>
      <c r="R812" s="59"/>
      <c r="S812" s="59"/>
      <c r="T812" s="59"/>
      <c r="U812" s="59"/>
      <c r="V812" s="59"/>
    </row>
    <row r="813" spans="1:22">
      <c r="A813" s="59"/>
      <c r="B813" s="59"/>
      <c r="C813" s="59"/>
      <c r="D813" s="59"/>
      <c r="E813" s="59"/>
      <c r="F813" s="59"/>
      <c r="G813" s="59"/>
      <c r="H813" s="59"/>
      <c r="I813" s="59"/>
      <c r="J813" s="59"/>
      <c r="K813" s="59"/>
      <c r="L813" s="59"/>
      <c r="M813" s="59"/>
      <c r="N813" s="59"/>
      <c r="O813" s="59"/>
      <c r="P813" s="59"/>
      <c r="Q813" s="59"/>
      <c r="R813" s="59"/>
      <c r="S813" s="59"/>
      <c r="T813" s="59"/>
      <c r="U813" s="59"/>
      <c r="V813" s="59"/>
    </row>
    <row r="814" spans="1:22">
      <c r="A814" s="59"/>
      <c r="B814" s="59"/>
      <c r="C814" s="59"/>
      <c r="D814" s="59"/>
      <c r="E814" s="59"/>
      <c r="F814" s="59"/>
      <c r="G814" s="59"/>
      <c r="H814" s="59"/>
      <c r="I814" s="59"/>
      <c r="J814" s="59"/>
      <c r="K814" s="59"/>
      <c r="L814" s="59"/>
      <c r="M814" s="59"/>
      <c r="N814" s="59"/>
      <c r="O814" s="59"/>
      <c r="P814" s="59"/>
      <c r="Q814" s="59"/>
      <c r="R814" s="59"/>
      <c r="S814" s="59"/>
      <c r="T814" s="59"/>
      <c r="U814" s="59"/>
      <c r="V814" s="59"/>
    </row>
    <row r="815" spans="1:22">
      <c r="A815" s="59"/>
      <c r="B815" s="59"/>
      <c r="C815" s="59"/>
      <c r="D815" s="59"/>
      <c r="E815" s="59"/>
      <c r="F815" s="59"/>
      <c r="G815" s="59"/>
      <c r="H815" s="59"/>
      <c r="I815" s="59"/>
      <c r="J815" s="59"/>
      <c r="K815" s="59"/>
      <c r="L815" s="59"/>
      <c r="M815" s="59"/>
      <c r="N815" s="59"/>
      <c r="O815" s="59"/>
      <c r="P815" s="59"/>
      <c r="Q815" s="59"/>
      <c r="R815" s="59"/>
      <c r="S815" s="59"/>
      <c r="T815" s="59"/>
      <c r="U815" s="59"/>
      <c r="V815" s="59"/>
    </row>
    <row r="816" spans="1:22">
      <c r="A816" s="59"/>
      <c r="B816" s="59"/>
      <c r="C816" s="59"/>
      <c r="D816" s="59"/>
      <c r="E816" s="59"/>
      <c r="F816" s="59"/>
      <c r="G816" s="59"/>
      <c r="H816" s="59"/>
      <c r="I816" s="59"/>
      <c r="J816" s="59"/>
      <c r="K816" s="59"/>
      <c r="L816" s="59"/>
      <c r="M816" s="59"/>
      <c r="N816" s="59"/>
      <c r="O816" s="59"/>
      <c r="P816" s="59"/>
      <c r="Q816" s="59"/>
      <c r="R816" s="59"/>
      <c r="S816" s="59"/>
      <c r="T816" s="59"/>
      <c r="U816" s="59"/>
      <c r="V816" s="59"/>
    </row>
    <row r="817" spans="1:22">
      <c r="A817" s="59"/>
      <c r="B817" s="59"/>
      <c r="C817" s="59"/>
      <c r="D817" s="59"/>
      <c r="E817" s="59"/>
      <c r="F817" s="59"/>
      <c r="G817" s="59"/>
      <c r="H817" s="59"/>
      <c r="I817" s="59"/>
      <c r="J817" s="59"/>
      <c r="K817" s="59"/>
      <c r="L817" s="59"/>
      <c r="M817" s="59"/>
      <c r="N817" s="59"/>
      <c r="O817" s="59"/>
      <c r="P817" s="59"/>
      <c r="Q817" s="59"/>
      <c r="R817" s="59"/>
      <c r="S817" s="59"/>
      <c r="T817" s="59"/>
      <c r="U817" s="59"/>
      <c r="V817" s="59"/>
    </row>
    <row r="818" spans="1:22">
      <c r="A818" s="59"/>
      <c r="B818" s="59"/>
      <c r="C818" s="59"/>
      <c r="D818" s="59"/>
      <c r="E818" s="59"/>
      <c r="F818" s="59"/>
      <c r="G818" s="59"/>
      <c r="H818" s="59"/>
      <c r="I818" s="59"/>
      <c r="J818" s="59"/>
      <c r="K818" s="59"/>
      <c r="L818" s="59"/>
      <c r="M818" s="59"/>
      <c r="N818" s="59"/>
      <c r="O818" s="59"/>
      <c r="P818" s="59"/>
      <c r="Q818" s="59"/>
      <c r="R818" s="59"/>
      <c r="S818" s="59"/>
      <c r="T818" s="59"/>
      <c r="U818" s="59"/>
      <c r="V818" s="59"/>
    </row>
    <row r="819" spans="1:22">
      <c r="A819" s="59"/>
      <c r="B819" s="59"/>
      <c r="C819" s="59"/>
      <c r="D819" s="59"/>
      <c r="E819" s="59"/>
      <c r="F819" s="59"/>
      <c r="G819" s="59"/>
      <c r="H819" s="59"/>
      <c r="I819" s="59"/>
      <c r="J819" s="59"/>
      <c r="K819" s="59"/>
      <c r="L819" s="59"/>
      <c r="M819" s="59"/>
      <c r="N819" s="59"/>
      <c r="O819" s="59"/>
      <c r="P819" s="59"/>
      <c r="Q819" s="59"/>
      <c r="R819" s="59"/>
      <c r="S819" s="59"/>
      <c r="T819" s="59"/>
      <c r="U819" s="59"/>
      <c r="V819" s="59"/>
    </row>
    <row r="820" spans="1:22">
      <c r="A820" s="59"/>
      <c r="B820" s="59"/>
      <c r="C820" s="59"/>
      <c r="D820" s="59"/>
      <c r="E820" s="59"/>
      <c r="F820" s="59"/>
      <c r="G820" s="59"/>
      <c r="H820" s="59"/>
      <c r="I820" s="59"/>
      <c r="J820" s="59"/>
      <c r="K820" s="59"/>
      <c r="L820" s="59"/>
      <c r="M820" s="59"/>
      <c r="N820" s="59"/>
      <c r="O820" s="59"/>
      <c r="P820" s="59"/>
      <c r="Q820" s="59"/>
      <c r="R820" s="59"/>
      <c r="S820" s="59"/>
      <c r="T820" s="59"/>
      <c r="U820" s="59"/>
      <c r="V820" s="59"/>
    </row>
    <row r="821" spans="1:22">
      <c r="A821" s="59"/>
      <c r="B821" s="59"/>
      <c r="C821" s="59"/>
      <c r="D821" s="59"/>
      <c r="E821" s="59"/>
      <c r="F821" s="59"/>
      <c r="G821" s="59"/>
      <c r="H821" s="59"/>
      <c r="I821" s="59"/>
      <c r="J821" s="59"/>
      <c r="K821" s="59"/>
      <c r="L821" s="59"/>
      <c r="M821" s="59"/>
      <c r="N821" s="59"/>
      <c r="O821" s="59"/>
      <c r="P821" s="59"/>
      <c r="Q821" s="59"/>
      <c r="R821" s="59"/>
      <c r="S821" s="59"/>
      <c r="T821" s="59"/>
      <c r="U821" s="59"/>
      <c r="V821" s="59"/>
    </row>
    <row r="822" spans="1:22">
      <c r="A822" s="59"/>
      <c r="B822" s="59"/>
      <c r="C822" s="59"/>
      <c r="D822" s="59"/>
      <c r="E822" s="59"/>
      <c r="F822" s="59"/>
      <c r="G822" s="59"/>
      <c r="H822" s="59"/>
      <c r="I822" s="59"/>
      <c r="J822" s="59"/>
      <c r="K822" s="59"/>
      <c r="L822" s="59"/>
      <c r="M822" s="59"/>
      <c r="N822" s="59"/>
      <c r="O822" s="59"/>
      <c r="P822" s="59"/>
      <c r="Q822" s="59"/>
      <c r="R822" s="59"/>
      <c r="S822" s="59"/>
      <c r="T822" s="59"/>
      <c r="U822" s="59"/>
      <c r="V822" s="59"/>
    </row>
    <row r="823" spans="1:22">
      <c r="A823" s="59"/>
      <c r="B823" s="59"/>
      <c r="C823" s="59"/>
      <c r="D823" s="59"/>
      <c r="E823" s="59"/>
      <c r="F823" s="59"/>
      <c r="G823" s="59"/>
      <c r="H823" s="59"/>
      <c r="I823" s="59"/>
      <c r="J823" s="59"/>
      <c r="K823" s="59"/>
      <c r="L823" s="59"/>
      <c r="M823" s="59"/>
      <c r="N823" s="59"/>
      <c r="O823" s="59"/>
      <c r="P823" s="59"/>
      <c r="Q823" s="59"/>
      <c r="R823" s="59"/>
      <c r="S823" s="59"/>
      <c r="T823" s="59"/>
      <c r="U823" s="59"/>
      <c r="V823" s="59"/>
    </row>
    <row r="824" spans="1:22">
      <c r="A824" s="59"/>
      <c r="B824" s="59"/>
      <c r="C824" s="59"/>
      <c r="D824" s="59"/>
      <c r="E824" s="59"/>
      <c r="F824" s="59"/>
      <c r="G824" s="59"/>
      <c r="H824" s="59"/>
      <c r="I824" s="59"/>
      <c r="J824" s="59"/>
      <c r="K824" s="59"/>
      <c r="L824" s="59"/>
      <c r="M824" s="59"/>
      <c r="N824" s="59"/>
      <c r="O824" s="59"/>
      <c r="P824" s="59"/>
      <c r="Q824" s="59"/>
      <c r="R824" s="59"/>
      <c r="S824" s="59"/>
      <c r="T824" s="59"/>
      <c r="U824" s="59"/>
      <c r="V824" s="59"/>
    </row>
    <row r="825" spans="1:22">
      <c r="A825" s="59"/>
      <c r="B825" s="59"/>
      <c r="C825" s="59"/>
      <c r="D825" s="59"/>
      <c r="E825" s="59"/>
      <c r="F825" s="59"/>
      <c r="G825" s="59"/>
      <c r="H825" s="59"/>
      <c r="I825" s="59"/>
      <c r="J825" s="59"/>
      <c r="K825" s="59"/>
      <c r="L825" s="59"/>
      <c r="M825" s="59"/>
      <c r="N825" s="59"/>
      <c r="O825" s="59"/>
      <c r="P825" s="59"/>
      <c r="Q825" s="59"/>
      <c r="R825" s="59"/>
      <c r="S825" s="59"/>
      <c r="T825" s="59"/>
      <c r="U825" s="59"/>
      <c r="V825" s="59"/>
    </row>
    <row r="826" spans="1:22">
      <c r="A826" s="59"/>
      <c r="B826" s="59"/>
      <c r="C826" s="59"/>
      <c r="D826" s="59"/>
      <c r="E826" s="59"/>
      <c r="F826" s="59"/>
      <c r="G826" s="59"/>
      <c r="H826" s="59"/>
      <c r="I826" s="59"/>
      <c r="J826" s="59"/>
      <c r="K826" s="59"/>
      <c r="L826" s="59"/>
      <c r="M826" s="59"/>
      <c r="N826" s="59"/>
      <c r="O826" s="59"/>
      <c r="P826" s="59"/>
      <c r="Q826" s="59"/>
      <c r="R826" s="59"/>
      <c r="S826" s="59"/>
      <c r="T826" s="59"/>
      <c r="U826" s="59"/>
      <c r="V826" s="59"/>
    </row>
    <row r="827" spans="1:22">
      <c r="A827" s="59"/>
      <c r="B827" s="59"/>
      <c r="C827" s="59"/>
      <c r="D827" s="59"/>
      <c r="E827" s="59"/>
      <c r="F827" s="59"/>
      <c r="G827" s="59"/>
      <c r="H827" s="59"/>
      <c r="I827" s="59"/>
      <c r="J827" s="59"/>
      <c r="K827" s="59"/>
      <c r="L827" s="59"/>
      <c r="M827" s="59"/>
      <c r="N827" s="59"/>
      <c r="O827" s="59"/>
      <c r="P827" s="59"/>
      <c r="Q827" s="59"/>
      <c r="R827" s="59"/>
      <c r="S827" s="59"/>
      <c r="T827" s="59"/>
      <c r="U827" s="59"/>
      <c r="V827" s="59"/>
    </row>
    <row r="828" spans="1:22">
      <c r="A828" s="59"/>
      <c r="B828" s="59"/>
      <c r="C828" s="59"/>
      <c r="D828" s="59"/>
      <c r="E828" s="59"/>
      <c r="F828" s="59"/>
      <c r="G828" s="59"/>
      <c r="H828" s="59"/>
      <c r="I828" s="59"/>
      <c r="J828" s="59"/>
      <c r="K828" s="59"/>
      <c r="L828" s="59"/>
      <c r="M828" s="59"/>
      <c r="N828" s="59"/>
      <c r="O828" s="59"/>
      <c r="P828" s="59"/>
      <c r="Q828" s="59"/>
      <c r="R828" s="59"/>
      <c r="S828" s="59"/>
      <c r="T828" s="59"/>
      <c r="U828" s="59"/>
      <c r="V828" s="59"/>
    </row>
    <row r="829" spans="1:22">
      <c r="A829" s="59"/>
      <c r="B829" s="59"/>
      <c r="C829" s="59"/>
      <c r="D829" s="59"/>
      <c r="E829" s="59"/>
      <c r="F829" s="59"/>
      <c r="G829" s="59"/>
      <c r="H829" s="59"/>
      <c r="I829" s="59"/>
      <c r="J829" s="59"/>
      <c r="K829" s="59"/>
      <c r="L829" s="59"/>
      <c r="M829" s="59"/>
      <c r="N829" s="59"/>
      <c r="O829" s="59"/>
      <c r="P829" s="59"/>
      <c r="Q829" s="59"/>
      <c r="R829" s="59"/>
      <c r="S829" s="59"/>
      <c r="T829" s="59"/>
      <c r="U829" s="59"/>
      <c r="V829" s="59"/>
    </row>
    <row r="830" spans="1:22">
      <c r="A830" s="59"/>
      <c r="B830" s="59"/>
      <c r="C830" s="59"/>
      <c r="D830" s="59"/>
      <c r="E830" s="59"/>
      <c r="F830" s="59"/>
      <c r="G830" s="59"/>
      <c r="H830" s="59"/>
      <c r="I830" s="59"/>
      <c r="J830" s="59"/>
      <c r="K830" s="59"/>
      <c r="L830" s="59"/>
      <c r="M830" s="59"/>
      <c r="N830" s="59"/>
      <c r="O830" s="59"/>
      <c r="P830" s="59"/>
      <c r="Q830" s="59"/>
      <c r="R830" s="59"/>
      <c r="S830" s="59"/>
      <c r="T830" s="59"/>
      <c r="U830" s="59"/>
      <c r="V830" s="59"/>
    </row>
    <row r="831" spans="1:22">
      <c r="A831" s="59"/>
      <c r="B831" s="59"/>
      <c r="C831" s="59"/>
      <c r="D831" s="59"/>
      <c r="E831" s="59"/>
      <c r="F831" s="59"/>
      <c r="G831" s="59"/>
      <c r="H831" s="59"/>
      <c r="I831" s="59"/>
      <c r="J831" s="59"/>
      <c r="K831" s="59"/>
      <c r="L831" s="59"/>
      <c r="M831" s="59"/>
      <c r="N831" s="59"/>
      <c r="O831" s="59"/>
      <c r="P831" s="59"/>
      <c r="Q831" s="59"/>
      <c r="R831" s="59"/>
      <c r="S831" s="59"/>
      <c r="T831" s="59"/>
      <c r="U831" s="59"/>
      <c r="V831" s="59"/>
    </row>
    <row r="832" spans="1:22">
      <c r="A832" s="59"/>
      <c r="B832" s="59"/>
      <c r="C832" s="59"/>
      <c r="D832" s="59"/>
      <c r="E832" s="59"/>
      <c r="F832" s="59"/>
      <c r="G832" s="59"/>
      <c r="H832" s="59"/>
      <c r="I832" s="59"/>
      <c r="J832" s="59"/>
      <c r="K832" s="59"/>
      <c r="L832" s="59"/>
      <c r="M832" s="59"/>
      <c r="N832" s="59"/>
      <c r="O832" s="59"/>
      <c r="P832" s="59"/>
      <c r="Q832" s="59"/>
      <c r="R832" s="59"/>
      <c r="S832" s="59"/>
      <c r="T832" s="59"/>
      <c r="U832" s="59"/>
      <c r="V832" s="59"/>
    </row>
    <row r="833" spans="1:22">
      <c r="A833" s="59"/>
      <c r="B833" s="59"/>
      <c r="C833" s="59"/>
      <c r="D833" s="59"/>
      <c r="E833" s="59"/>
      <c r="F833" s="59"/>
      <c r="G833" s="59"/>
      <c r="H833" s="59"/>
      <c r="I833" s="59"/>
      <c r="J833" s="59"/>
      <c r="K833" s="59"/>
      <c r="L833" s="59"/>
      <c r="M833" s="59"/>
      <c r="N833" s="59"/>
      <c r="O833" s="59"/>
      <c r="P833" s="59"/>
      <c r="Q833" s="59"/>
      <c r="R833" s="59"/>
      <c r="S833" s="59"/>
      <c r="T833" s="59"/>
      <c r="U833" s="59"/>
      <c r="V833" s="59"/>
    </row>
    <row r="834" spans="1:22">
      <c r="A834" s="59"/>
      <c r="B834" s="59"/>
      <c r="C834" s="59"/>
      <c r="D834" s="59"/>
      <c r="E834" s="59"/>
      <c r="F834" s="59"/>
      <c r="G834" s="59"/>
      <c r="H834" s="59"/>
      <c r="I834" s="59"/>
      <c r="J834" s="59"/>
      <c r="K834" s="59"/>
      <c r="L834" s="59"/>
      <c r="M834" s="59"/>
      <c r="N834" s="59"/>
      <c r="O834" s="59"/>
      <c r="P834" s="59"/>
      <c r="Q834" s="59"/>
      <c r="R834" s="59"/>
      <c r="S834" s="59"/>
      <c r="T834" s="59"/>
      <c r="U834" s="59"/>
      <c r="V834" s="59"/>
    </row>
    <row r="835" spans="1:22">
      <c r="A835" s="59"/>
      <c r="B835" s="59"/>
      <c r="C835" s="59"/>
      <c r="D835" s="59"/>
      <c r="E835" s="59"/>
      <c r="F835" s="59"/>
      <c r="G835" s="59"/>
      <c r="H835" s="59"/>
      <c r="I835" s="59"/>
      <c r="J835" s="59"/>
      <c r="K835" s="59"/>
      <c r="L835" s="59"/>
      <c r="M835" s="59"/>
      <c r="N835" s="59"/>
      <c r="O835" s="59"/>
      <c r="P835" s="59"/>
      <c r="Q835" s="59"/>
      <c r="R835" s="59"/>
      <c r="S835" s="59"/>
      <c r="T835" s="59"/>
      <c r="U835" s="59"/>
      <c r="V835" s="59"/>
    </row>
    <row r="836" spans="1:22">
      <c r="A836" s="59"/>
      <c r="B836" s="59"/>
      <c r="C836" s="59"/>
      <c r="D836" s="59"/>
      <c r="E836" s="59"/>
      <c r="F836" s="59"/>
      <c r="G836" s="59"/>
      <c r="H836" s="59"/>
      <c r="I836" s="59"/>
      <c r="J836" s="59"/>
      <c r="K836" s="59"/>
      <c r="L836" s="59"/>
      <c r="M836" s="59"/>
      <c r="N836" s="59"/>
      <c r="O836" s="59"/>
      <c r="P836" s="59"/>
      <c r="Q836" s="59"/>
      <c r="R836" s="59"/>
      <c r="S836" s="59"/>
      <c r="T836" s="59"/>
      <c r="U836" s="59"/>
      <c r="V836" s="59"/>
    </row>
    <row r="837" spans="1:22">
      <c r="A837" s="59"/>
      <c r="B837" s="59"/>
      <c r="C837" s="59"/>
      <c r="D837" s="59"/>
      <c r="E837" s="59"/>
      <c r="F837" s="59"/>
      <c r="G837" s="59"/>
      <c r="H837" s="59"/>
      <c r="I837" s="59"/>
      <c r="J837" s="59"/>
      <c r="K837" s="59"/>
      <c r="L837" s="59"/>
      <c r="M837" s="59"/>
      <c r="N837" s="59"/>
      <c r="O837" s="59"/>
      <c r="P837" s="59"/>
      <c r="Q837" s="59"/>
      <c r="R837" s="59"/>
      <c r="S837" s="59"/>
      <c r="T837" s="59"/>
      <c r="U837" s="59"/>
      <c r="V837" s="59"/>
    </row>
    <row r="838" spans="1:22">
      <c r="A838" s="59"/>
      <c r="B838" s="59"/>
      <c r="C838" s="59"/>
      <c r="D838" s="59"/>
      <c r="E838" s="59"/>
      <c r="F838" s="59"/>
      <c r="G838" s="59"/>
      <c r="H838" s="59"/>
      <c r="I838" s="59"/>
      <c r="J838" s="59"/>
      <c r="K838" s="59"/>
      <c r="L838" s="59"/>
      <c r="M838" s="59"/>
      <c r="N838" s="59"/>
      <c r="O838" s="59"/>
      <c r="P838" s="59"/>
      <c r="Q838" s="59"/>
      <c r="R838" s="59"/>
      <c r="S838" s="59"/>
      <c r="T838" s="59"/>
      <c r="U838" s="59"/>
      <c r="V838" s="59"/>
    </row>
    <row r="839" spans="1:22">
      <c r="A839" s="59"/>
      <c r="B839" s="59"/>
      <c r="C839" s="59"/>
      <c r="D839" s="59"/>
      <c r="E839" s="59"/>
      <c r="F839" s="59"/>
      <c r="G839" s="59"/>
      <c r="H839" s="59"/>
      <c r="I839" s="59"/>
      <c r="J839" s="59"/>
      <c r="K839" s="59"/>
      <c r="L839" s="59"/>
      <c r="M839" s="59"/>
      <c r="N839" s="59"/>
      <c r="O839" s="59"/>
      <c r="P839" s="59"/>
      <c r="Q839" s="59"/>
      <c r="R839" s="59"/>
      <c r="S839" s="59"/>
      <c r="T839" s="59"/>
      <c r="U839" s="59"/>
      <c r="V839" s="59"/>
    </row>
    <row r="840" spans="1:22">
      <c r="A840" s="59"/>
      <c r="B840" s="59"/>
      <c r="C840" s="59"/>
      <c r="D840" s="59"/>
      <c r="E840" s="59"/>
      <c r="F840" s="59"/>
      <c r="G840" s="59"/>
      <c r="H840" s="59"/>
      <c r="I840" s="59"/>
      <c r="J840" s="59"/>
      <c r="K840" s="59"/>
      <c r="L840" s="59"/>
      <c r="M840" s="59"/>
      <c r="N840" s="59"/>
      <c r="O840" s="59"/>
      <c r="P840" s="59"/>
      <c r="Q840" s="59"/>
      <c r="R840" s="59"/>
      <c r="S840" s="59"/>
      <c r="T840" s="59"/>
      <c r="U840" s="59"/>
      <c r="V840" s="59"/>
    </row>
    <row r="841" spans="1:22">
      <c r="A841" s="59"/>
      <c r="B841" s="59"/>
      <c r="C841" s="59"/>
      <c r="D841" s="59"/>
      <c r="E841" s="59"/>
      <c r="F841" s="59"/>
      <c r="G841" s="59"/>
      <c r="H841" s="59"/>
      <c r="I841" s="59"/>
      <c r="J841" s="59"/>
      <c r="K841" s="59"/>
      <c r="L841" s="59"/>
      <c r="M841" s="59"/>
      <c r="N841" s="59"/>
      <c r="O841" s="59"/>
      <c r="P841" s="59"/>
      <c r="Q841" s="59"/>
      <c r="R841" s="59"/>
      <c r="S841" s="59"/>
      <c r="T841" s="59"/>
      <c r="U841" s="59"/>
      <c r="V841" s="59"/>
    </row>
    <row r="842" spans="1:22">
      <c r="A842" s="59"/>
      <c r="B842" s="59"/>
      <c r="C842" s="59"/>
      <c r="D842" s="59"/>
      <c r="E842" s="59"/>
      <c r="F842" s="59"/>
      <c r="G842" s="59"/>
      <c r="H842" s="59"/>
      <c r="I842" s="59"/>
      <c r="J842" s="59"/>
      <c r="K842" s="59"/>
      <c r="L842" s="59"/>
      <c r="M842" s="59"/>
      <c r="N842" s="59"/>
      <c r="O842" s="59"/>
      <c r="P842" s="59"/>
      <c r="Q842" s="59"/>
      <c r="R842" s="59"/>
      <c r="S842" s="59"/>
      <c r="T842" s="59"/>
      <c r="U842" s="59"/>
      <c r="V842" s="59"/>
    </row>
    <row r="843" spans="1:22">
      <c r="A843" s="59"/>
      <c r="B843" s="59"/>
      <c r="C843" s="59"/>
      <c r="D843" s="59"/>
      <c r="E843" s="59"/>
      <c r="F843" s="59"/>
      <c r="G843" s="59"/>
      <c r="H843" s="59"/>
      <c r="I843" s="59"/>
      <c r="J843" s="59"/>
      <c r="K843" s="59"/>
      <c r="L843" s="59"/>
      <c r="M843" s="59"/>
      <c r="N843" s="59"/>
      <c r="O843" s="59"/>
      <c r="P843" s="59"/>
      <c r="Q843" s="59"/>
      <c r="R843" s="59"/>
      <c r="S843" s="59"/>
      <c r="T843" s="59"/>
      <c r="U843" s="59"/>
      <c r="V843" s="59"/>
    </row>
    <row r="844" spans="1:22">
      <c r="A844" s="59"/>
      <c r="B844" s="59"/>
      <c r="C844" s="59"/>
      <c r="D844" s="59"/>
      <c r="E844" s="59"/>
      <c r="F844" s="59"/>
      <c r="G844" s="59"/>
      <c r="H844" s="59"/>
      <c r="I844" s="59"/>
      <c r="J844" s="59"/>
      <c r="K844" s="59"/>
      <c r="L844" s="59"/>
      <c r="M844" s="59"/>
      <c r="N844" s="59"/>
      <c r="O844" s="59"/>
      <c r="P844" s="59"/>
      <c r="Q844" s="59"/>
      <c r="R844" s="59"/>
      <c r="S844" s="59"/>
      <c r="T844" s="59"/>
      <c r="U844" s="59"/>
      <c r="V844" s="59"/>
    </row>
    <row r="845" spans="1:22">
      <c r="A845" s="59"/>
      <c r="B845" s="59"/>
      <c r="C845" s="59"/>
      <c r="D845" s="59"/>
      <c r="E845" s="59"/>
      <c r="F845" s="59"/>
      <c r="G845" s="59"/>
      <c r="H845" s="59"/>
      <c r="I845" s="59"/>
      <c r="J845" s="59"/>
      <c r="K845" s="59"/>
      <c r="L845" s="59"/>
      <c r="M845" s="59"/>
      <c r="N845" s="59"/>
      <c r="O845" s="59"/>
      <c r="P845" s="59"/>
      <c r="Q845" s="59"/>
      <c r="R845" s="59"/>
      <c r="S845" s="59"/>
      <c r="T845" s="59"/>
      <c r="U845" s="59"/>
      <c r="V845" s="59"/>
    </row>
    <row r="846" spans="1:22">
      <c r="A846" s="59"/>
      <c r="B846" s="59"/>
      <c r="C846" s="59"/>
      <c r="D846" s="59"/>
      <c r="E846" s="59"/>
      <c r="F846" s="59"/>
      <c r="G846" s="59"/>
      <c r="H846" s="59"/>
      <c r="I846" s="59"/>
      <c r="J846" s="59"/>
      <c r="K846" s="59"/>
      <c r="L846" s="59"/>
      <c r="M846" s="59"/>
      <c r="N846" s="59"/>
      <c r="O846" s="59"/>
      <c r="P846" s="59"/>
      <c r="Q846" s="59"/>
      <c r="R846" s="59"/>
      <c r="S846" s="59"/>
      <c r="T846" s="59"/>
      <c r="U846" s="59"/>
      <c r="V846" s="59"/>
    </row>
    <row r="847" spans="1:22">
      <c r="A847" s="59"/>
      <c r="B847" s="59"/>
      <c r="C847" s="59"/>
      <c r="D847" s="59"/>
      <c r="E847" s="59"/>
      <c r="F847" s="59"/>
      <c r="G847" s="59"/>
      <c r="H847" s="59"/>
      <c r="I847" s="59"/>
      <c r="J847" s="59"/>
      <c r="K847" s="59"/>
      <c r="L847" s="59"/>
      <c r="M847" s="59"/>
      <c r="N847" s="59"/>
      <c r="O847" s="59"/>
      <c r="P847" s="59"/>
      <c r="Q847" s="59"/>
      <c r="R847" s="59"/>
      <c r="S847" s="59"/>
      <c r="T847" s="59"/>
      <c r="U847" s="59"/>
      <c r="V847" s="59"/>
    </row>
    <row r="848" spans="1:22">
      <c r="A848" s="59"/>
      <c r="B848" s="59"/>
      <c r="C848" s="59"/>
      <c r="D848" s="59"/>
      <c r="E848" s="59"/>
      <c r="F848" s="59"/>
      <c r="G848" s="59"/>
      <c r="H848" s="59"/>
      <c r="I848" s="59"/>
      <c r="J848" s="59"/>
      <c r="K848" s="59"/>
      <c r="L848" s="59"/>
      <c r="M848" s="59"/>
      <c r="N848" s="59"/>
      <c r="O848" s="59"/>
      <c r="P848" s="59"/>
      <c r="Q848" s="59"/>
      <c r="R848" s="59"/>
      <c r="S848" s="59"/>
      <c r="T848" s="59"/>
      <c r="U848" s="59"/>
      <c r="V848" s="59"/>
    </row>
    <row r="849" spans="1:22">
      <c r="A849" s="59"/>
      <c r="B849" s="59"/>
      <c r="C849" s="59"/>
      <c r="D849" s="59"/>
      <c r="E849" s="59"/>
      <c r="F849" s="59"/>
      <c r="G849" s="59"/>
      <c r="H849" s="59"/>
      <c r="I849" s="59"/>
      <c r="J849" s="59"/>
      <c r="K849" s="59"/>
      <c r="L849" s="59"/>
      <c r="M849" s="59"/>
      <c r="N849" s="59"/>
      <c r="O849" s="59"/>
      <c r="P849" s="59"/>
      <c r="Q849" s="59"/>
      <c r="R849" s="59"/>
      <c r="S849" s="59"/>
      <c r="T849" s="59"/>
      <c r="U849" s="59"/>
      <c r="V849" s="59"/>
    </row>
    <row r="850" spans="1:22">
      <c r="A850" s="59"/>
      <c r="B850" s="59"/>
      <c r="C850" s="59"/>
      <c r="D850" s="59"/>
      <c r="E850" s="59"/>
      <c r="F850" s="59"/>
      <c r="G850" s="59"/>
      <c r="H850" s="59"/>
      <c r="I850" s="59"/>
      <c r="J850" s="59"/>
      <c r="K850" s="59"/>
      <c r="L850" s="59"/>
      <c r="M850" s="59"/>
      <c r="N850" s="59"/>
      <c r="O850" s="59"/>
      <c r="P850" s="59"/>
      <c r="Q850" s="59"/>
      <c r="R850" s="59"/>
      <c r="S850" s="59"/>
      <c r="T850" s="59"/>
      <c r="U850" s="59"/>
      <c r="V850" s="59"/>
    </row>
    <row r="851" spans="1:22">
      <c r="A851" s="59"/>
      <c r="B851" s="59"/>
      <c r="C851" s="59"/>
      <c r="D851" s="59"/>
      <c r="E851" s="59"/>
      <c r="F851" s="59"/>
      <c r="G851" s="59"/>
      <c r="H851" s="59"/>
      <c r="I851" s="59"/>
      <c r="J851" s="59"/>
      <c r="K851" s="59"/>
      <c r="L851" s="59"/>
      <c r="M851" s="59"/>
      <c r="N851" s="59"/>
      <c r="O851" s="59"/>
      <c r="P851" s="59"/>
      <c r="Q851" s="59"/>
      <c r="R851" s="59"/>
      <c r="S851" s="59"/>
      <c r="T851" s="59"/>
      <c r="U851" s="59"/>
      <c r="V851" s="59"/>
    </row>
    <row r="852" spans="1:22">
      <c r="A852" s="59"/>
      <c r="B852" s="59"/>
      <c r="C852" s="59"/>
      <c r="D852" s="59"/>
      <c r="E852" s="59"/>
      <c r="F852" s="59"/>
      <c r="G852" s="59"/>
      <c r="H852" s="59"/>
      <c r="I852" s="59"/>
      <c r="J852" s="59"/>
      <c r="K852" s="59"/>
      <c r="L852" s="59"/>
      <c r="M852" s="59"/>
      <c r="N852" s="59"/>
      <c r="O852" s="59"/>
      <c r="P852" s="59"/>
      <c r="Q852" s="59"/>
      <c r="R852" s="59"/>
      <c r="S852" s="59"/>
      <c r="T852" s="59"/>
      <c r="U852" s="59"/>
      <c r="V852" s="59"/>
    </row>
    <row r="853" spans="1:22">
      <c r="A853" s="59"/>
      <c r="B853" s="59"/>
      <c r="C853" s="59"/>
      <c r="D853" s="59"/>
      <c r="E853" s="59"/>
      <c r="F853" s="59"/>
      <c r="G853" s="59"/>
      <c r="H853" s="59"/>
      <c r="I853" s="59"/>
      <c r="J853" s="59"/>
      <c r="K853" s="59"/>
      <c r="L853" s="59"/>
      <c r="M853" s="59"/>
      <c r="N853" s="59"/>
      <c r="O853" s="59"/>
      <c r="P853" s="59"/>
      <c r="Q853" s="59"/>
      <c r="R853" s="59"/>
      <c r="S853" s="59"/>
      <c r="T853" s="59"/>
      <c r="U853" s="59"/>
      <c r="V853" s="59"/>
    </row>
    <row r="854" spans="1:22">
      <c r="A854" s="59"/>
      <c r="B854" s="59"/>
      <c r="C854" s="59"/>
      <c r="D854" s="59"/>
      <c r="E854" s="59"/>
      <c r="F854" s="59"/>
      <c r="G854" s="59"/>
      <c r="H854" s="59"/>
      <c r="I854" s="59"/>
      <c r="J854" s="59"/>
      <c r="K854" s="59"/>
      <c r="L854" s="59"/>
      <c r="M854" s="59"/>
      <c r="N854" s="59"/>
      <c r="O854" s="59"/>
      <c r="P854" s="59"/>
      <c r="Q854" s="59"/>
      <c r="R854" s="59"/>
      <c r="S854" s="59"/>
      <c r="T854" s="59"/>
      <c r="U854" s="59"/>
      <c r="V854" s="59"/>
    </row>
    <row r="855" spans="1:22">
      <c r="A855" s="59"/>
      <c r="B855" s="59"/>
      <c r="C855" s="59"/>
      <c r="D855" s="59"/>
      <c r="E855" s="59"/>
      <c r="F855" s="59"/>
      <c r="G855" s="59"/>
      <c r="H855" s="59"/>
      <c r="I855" s="59"/>
      <c r="J855" s="59"/>
      <c r="K855" s="59"/>
      <c r="L855" s="59"/>
      <c r="M855" s="59"/>
      <c r="N855" s="59"/>
      <c r="O855" s="59"/>
      <c r="P855" s="59"/>
      <c r="Q855" s="59"/>
      <c r="R855" s="59"/>
      <c r="S855" s="59"/>
      <c r="T855" s="59"/>
      <c r="U855" s="59"/>
      <c r="V855" s="59"/>
    </row>
    <row r="856" spans="1:22">
      <c r="A856" s="59"/>
      <c r="B856" s="59"/>
      <c r="C856" s="59"/>
      <c r="D856" s="59"/>
      <c r="E856" s="59"/>
      <c r="F856" s="59"/>
      <c r="G856" s="59"/>
      <c r="H856" s="59"/>
      <c r="I856" s="59"/>
      <c r="J856" s="59"/>
      <c r="K856" s="59"/>
      <c r="L856" s="59"/>
      <c r="M856" s="59"/>
      <c r="N856" s="59"/>
      <c r="O856" s="59"/>
      <c r="P856" s="59"/>
      <c r="Q856" s="59"/>
      <c r="R856" s="59"/>
      <c r="S856" s="59"/>
      <c r="T856" s="59"/>
      <c r="U856" s="59"/>
      <c r="V856" s="59"/>
    </row>
    <row r="857" spans="1:22">
      <c r="A857" s="59"/>
      <c r="B857" s="59"/>
      <c r="C857" s="59"/>
      <c r="D857" s="59"/>
      <c r="E857" s="59"/>
      <c r="F857" s="59"/>
      <c r="G857" s="59"/>
      <c r="H857" s="59"/>
      <c r="I857" s="59"/>
      <c r="J857" s="59"/>
      <c r="K857" s="59"/>
      <c r="L857" s="59"/>
      <c r="M857" s="59"/>
      <c r="N857" s="59"/>
      <c r="O857" s="59"/>
      <c r="P857" s="59"/>
      <c r="Q857" s="59"/>
      <c r="R857" s="59"/>
      <c r="S857" s="59"/>
      <c r="T857" s="59"/>
      <c r="U857" s="59"/>
      <c r="V857" s="59"/>
    </row>
    <row r="858" spans="1:22">
      <c r="A858" s="59"/>
      <c r="B858" s="59"/>
      <c r="C858" s="59"/>
      <c r="D858" s="59"/>
      <c r="E858" s="59"/>
      <c r="F858" s="59"/>
      <c r="G858" s="59"/>
      <c r="H858" s="59"/>
      <c r="I858" s="59"/>
      <c r="J858" s="59"/>
      <c r="K858" s="59"/>
      <c r="L858" s="59"/>
      <c r="M858" s="59"/>
      <c r="N858" s="59"/>
      <c r="O858" s="59"/>
      <c r="P858" s="59"/>
      <c r="Q858" s="59"/>
      <c r="R858" s="59"/>
      <c r="S858" s="59"/>
      <c r="T858" s="59"/>
      <c r="U858" s="59"/>
      <c r="V858" s="59"/>
    </row>
    <row r="859" spans="1:22">
      <c r="A859" s="59"/>
      <c r="B859" s="59"/>
      <c r="C859" s="59"/>
      <c r="D859" s="59"/>
      <c r="E859" s="59"/>
      <c r="F859" s="59"/>
      <c r="G859" s="59"/>
      <c r="H859" s="59"/>
      <c r="I859" s="59"/>
      <c r="J859" s="59"/>
      <c r="K859" s="59"/>
      <c r="L859" s="59"/>
      <c r="M859" s="59"/>
      <c r="N859" s="59"/>
      <c r="O859" s="59"/>
      <c r="P859" s="59"/>
      <c r="Q859" s="59"/>
      <c r="R859" s="59"/>
      <c r="S859" s="59"/>
      <c r="T859" s="59"/>
      <c r="U859" s="59"/>
      <c r="V859" s="59"/>
    </row>
    <row r="860" spans="1:22">
      <c r="A860" s="59"/>
      <c r="B860" s="59"/>
      <c r="C860" s="59"/>
      <c r="D860" s="59"/>
      <c r="E860" s="59"/>
      <c r="F860" s="59"/>
      <c r="G860" s="59"/>
      <c r="H860" s="59"/>
      <c r="I860" s="59"/>
      <c r="J860" s="59"/>
      <c r="K860" s="59"/>
      <c r="L860" s="59"/>
      <c r="M860" s="59"/>
      <c r="N860" s="59"/>
      <c r="O860" s="59"/>
      <c r="P860" s="59"/>
      <c r="Q860" s="59"/>
      <c r="R860" s="59"/>
      <c r="S860" s="59"/>
      <c r="T860" s="59"/>
      <c r="U860" s="59"/>
      <c r="V860" s="59"/>
    </row>
    <row r="861" spans="1:22">
      <c r="A861" s="59"/>
      <c r="B861" s="59"/>
      <c r="C861" s="59"/>
      <c r="D861" s="59"/>
      <c r="E861" s="59"/>
      <c r="F861" s="59"/>
      <c r="G861" s="59"/>
      <c r="H861" s="59"/>
      <c r="I861" s="59"/>
      <c r="J861" s="59"/>
      <c r="K861" s="59"/>
      <c r="L861" s="59"/>
      <c r="M861" s="59"/>
      <c r="N861" s="59"/>
      <c r="O861" s="59"/>
      <c r="P861" s="59"/>
      <c r="Q861" s="59"/>
      <c r="R861" s="59"/>
      <c r="S861" s="59"/>
      <c r="T861" s="59"/>
      <c r="U861" s="59"/>
      <c r="V861" s="59"/>
    </row>
    <row r="862" spans="1:22">
      <c r="A862" s="59"/>
      <c r="B862" s="59"/>
      <c r="C862" s="59"/>
      <c r="D862" s="59"/>
      <c r="E862" s="59"/>
      <c r="F862" s="59"/>
      <c r="G862" s="59"/>
      <c r="H862" s="59"/>
      <c r="I862" s="59"/>
      <c r="J862" s="59"/>
      <c r="K862" s="59"/>
      <c r="L862" s="59"/>
      <c r="M862" s="59"/>
      <c r="N862" s="59"/>
      <c r="O862" s="59"/>
      <c r="P862" s="59"/>
      <c r="Q862" s="59"/>
      <c r="R862" s="59"/>
      <c r="S862" s="59"/>
      <c r="T862" s="59"/>
      <c r="U862" s="59"/>
      <c r="V862" s="59"/>
    </row>
    <row r="863" spans="1:22">
      <c r="A863" s="59"/>
      <c r="B863" s="59"/>
      <c r="C863" s="59"/>
      <c r="D863" s="59"/>
      <c r="E863" s="59"/>
      <c r="F863" s="59"/>
      <c r="G863" s="59"/>
      <c r="H863" s="59"/>
      <c r="I863" s="59"/>
      <c r="J863" s="59"/>
      <c r="K863" s="59"/>
      <c r="L863" s="59"/>
      <c r="M863" s="59"/>
      <c r="N863" s="59"/>
      <c r="O863" s="59"/>
      <c r="P863" s="59"/>
      <c r="Q863" s="59"/>
      <c r="R863" s="59"/>
      <c r="S863" s="59"/>
      <c r="T863" s="59"/>
      <c r="U863" s="59"/>
      <c r="V863" s="59"/>
    </row>
    <row r="864" spans="1:22">
      <c r="A864" s="59"/>
      <c r="B864" s="59"/>
      <c r="C864" s="59"/>
      <c r="D864" s="59"/>
      <c r="E864" s="59"/>
      <c r="F864" s="59"/>
      <c r="G864" s="59"/>
      <c r="H864" s="59"/>
      <c r="I864" s="59"/>
      <c r="J864" s="59"/>
      <c r="K864" s="59"/>
      <c r="L864" s="59"/>
      <c r="M864" s="59"/>
      <c r="N864" s="59"/>
      <c r="O864" s="59"/>
      <c r="P864" s="59"/>
      <c r="Q864" s="59"/>
      <c r="R864" s="59"/>
      <c r="S864" s="59"/>
      <c r="T864" s="59"/>
      <c r="U864" s="59"/>
      <c r="V864" s="59"/>
    </row>
    <row r="865" spans="1:22">
      <c r="A865" s="59"/>
      <c r="B865" s="59"/>
      <c r="C865" s="59"/>
      <c r="D865" s="59"/>
      <c r="E865" s="59"/>
      <c r="F865" s="59"/>
      <c r="G865" s="59"/>
      <c r="H865" s="59"/>
      <c r="I865" s="59"/>
      <c r="J865" s="59"/>
      <c r="K865" s="59"/>
      <c r="L865" s="59"/>
      <c r="M865" s="59"/>
      <c r="N865" s="59"/>
      <c r="O865" s="59"/>
      <c r="P865" s="59"/>
      <c r="Q865" s="59"/>
      <c r="R865" s="59"/>
      <c r="S865" s="59"/>
      <c r="T865" s="59"/>
      <c r="U865" s="59"/>
      <c r="V865" s="59"/>
    </row>
    <row r="866" spans="1:22">
      <c r="A866" s="59"/>
      <c r="B866" s="59"/>
      <c r="C866" s="59"/>
      <c r="D866" s="59"/>
      <c r="E866" s="59"/>
      <c r="F866" s="59"/>
      <c r="G866" s="59"/>
      <c r="H866" s="59"/>
      <c r="I866" s="59"/>
      <c r="J866" s="59"/>
      <c r="K866" s="59"/>
      <c r="L866" s="59"/>
      <c r="M866" s="59"/>
      <c r="N866" s="59"/>
      <c r="O866" s="59"/>
      <c r="P866" s="59"/>
      <c r="Q866" s="59"/>
      <c r="R866" s="59"/>
      <c r="S866" s="59"/>
      <c r="T866" s="59"/>
      <c r="U866" s="59"/>
      <c r="V866" s="59"/>
    </row>
    <row r="867" spans="1:22">
      <c r="A867" s="59"/>
      <c r="B867" s="59"/>
      <c r="C867" s="59"/>
      <c r="D867" s="59"/>
      <c r="E867" s="59"/>
      <c r="F867" s="59"/>
      <c r="G867" s="59"/>
      <c r="H867" s="59"/>
      <c r="I867" s="59"/>
      <c r="J867" s="59"/>
      <c r="K867" s="59"/>
      <c r="L867" s="59"/>
      <c r="M867" s="59"/>
      <c r="N867" s="59"/>
      <c r="O867" s="59"/>
      <c r="P867" s="59"/>
      <c r="Q867" s="59"/>
      <c r="R867" s="59"/>
      <c r="S867" s="59"/>
      <c r="T867" s="59"/>
      <c r="U867" s="59"/>
      <c r="V867" s="59"/>
    </row>
    <row r="868" spans="1:22">
      <c r="A868" s="59"/>
      <c r="B868" s="59"/>
      <c r="C868" s="59"/>
      <c r="D868" s="59"/>
      <c r="E868" s="59"/>
      <c r="F868" s="59"/>
      <c r="G868" s="59"/>
      <c r="H868" s="59"/>
      <c r="I868" s="59"/>
      <c r="J868" s="59"/>
      <c r="K868" s="59"/>
      <c r="L868" s="59"/>
      <c r="M868" s="59"/>
      <c r="N868" s="59"/>
      <c r="O868" s="59"/>
      <c r="P868" s="59"/>
      <c r="Q868" s="59"/>
      <c r="R868" s="59"/>
      <c r="S868" s="59"/>
      <c r="T868" s="59"/>
      <c r="U868" s="59"/>
      <c r="V868" s="59"/>
    </row>
    <row r="869" spans="1:22">
      <c r="A869" s="59"/>
      <c r="B869" s="59"/>
      <c r="C869" s="59"/>
      <c r="D869" s="59"/>
      <c r="E869" s="59"/>
      <c r="F869" s="59"/>
      <c r="G869" s="59"/>
      <c r="H869" s="59"/>
      <c r="I869" s="59"/>
      <c r="J869" s="59"/>
      <c r="K869" s="59"/>
      <c r="L869" s="59"/>
      <c r="M869" s="59"/>
      <c r="N869" s="59"/>
      <c r="O869" s="59"/>
      <c r="P869" s="59"/>
      <c r="Q869" s="59"/>
      <c r="R869" s="59"/>
      <c r="S869" s="59"/>
      <c r="T869" s="59"/>
      <c r="U869" s="59"/>
      <c r="V869" s="59"/>
    </row>
    <row r="870" spans="1:22">
      <c r="A870" s="59"/>
      <c r="B870" s="59"/>
      <c r="C870" s="59"/>
      <c r="D870" s="59"/>
      <c r="E870" s="59"/>
      <c r="F870" s="59"/>
      <c r="G870" s="59"/>
      <c r="H870" s="59"/>
      <c r="I870" s="59"/>
      <c r="J870" s="59"/>
      <c r="K870" s="59"/>
      <c r="L870" s="59"/>
      <c r="M870" s="59"/>
      <c r="N870" s="59"/>
      <c r="O870" s="59"/>
      <c r="P870" s="59"/>
      <c r="Q870" s="59"/>
      <c r="R870" s="59"/>
      <c r="S870" s="59"/>
      <c r="T870" s="59"/>
      <c r="U870" s="59"/>
      <c r="V870" s="59"/>
    </row>
    <row r="871" spans="1:22">
      <c r="A871" s="59"/>
      <c r="B871" s="59"/>
      <c r="C871" s="59"/>
      <c r="D871" s="59"/>
      <c r="E871" s="59"/>
      <c r="F871" s="59"/>
      <c r="G871" s="59"/>
      <c r="H871" s="59"/>
      <c r="I871" s="59"/>
      <c r="J871" s="59"/>
      <c r="K871" s="59"/>
      <c r="L871" s="59"/>
      <c r="M871" s="59"/>
      <c r="N871" s="59"/>
      <c r="O871" s="59"/>
      <c r="P871" s="59"/>
      <c r="Q871" s="59"/>
      <c r="R871" s="59"/>
      <c r="S871" s="59"/>
      <c r="T871" s="59"/>
      <c r="U871" s="59"/>
      <c r="V871" s="59"/>
    </row>
    <row r="872" spans="1:22">
      <c r="A872" s="59"/>
      <c r="B872" s="59"/>
      <c r="C872" s="59"/>
      <c r="D872" s="59"/>
      <c r="E872" s="59"/>
      <c r="F872" s="59"/>
      <c r="G872" s="59"/>
      <c r="H872" s="59"/>
      <c r="I872" s="59"/>
      <c r="J872" s="59"/>
      <c r="K872" s="59"/>
      <c r="L872" s="59"/>
      <c r="M872" s="59"/>
      <c r="N872" s="59"/>
      <c r="O872" s="59"/>
      <c r="P872" s="59"/>
      <c r="Q872" s="59"/>
      <c r="R872" s="59"/>
      <c r="S872" s="59"/>
      <c r="T872" s="59"/>
      <c r="U872" s="59"/>
      <c r="V872" s="59"/>
    </row>
    <row r="873" spans="1:22">
      <c r="A873" s="59"/>
      <c r="B873" s="59"/>
      <c r="C873" s="59"/>
      <c r="D873" s="59"/>
      <c r="E873" s="59"/>
      <c r="F873" s="59"/>
      <c r="G873" s="59"/>
      <c r="H873" s="59"/>
      <c r="I873" s="59"/>
      <c r="J873" s="59"/>
      <c r="K873" s="59"/>
      <c r="L873" s="59"/>
      <c r="M873" s="59"/>
      <c r="N873" s="59"/>
      <c r="O873" s="59"/>
      <c r="P873" s="59"/>
      <c r="Q873" s="59"/>
      <c r="R873" s="59"/>
      <c r="S873" s="59"/>
      <c r="T873" s="59"/>
      <c r="U873" s="59"/>
      <c r="V873" s="59"/>
    </row>
    <row r="874" spans="1:22">
      <c r="A874" s="59"/>
      <c r="B874" s="59"/>
      <c r="C874" s="59"/>
      <c r="D874" s="59"/>
      <c r="E874" s="59"/>
      <c r="F874" s="59"/>
      <c r="G874" s="59"/>
      <c r="H874" s="59"/>
      <c r="I874" s="59"/>
      <c r="J874" s="59"/>
      <c r="K874" s="59"/>
      <c r="L874" s="59"/>
      <c r="M874" s="59"/>
      <c r="N874" s="59"/>
      <c r="O874" s="59"/>
      <c r="P874" s="59"/>
      <c r="Q874" s="59"/>
      <c r="R874" s="59"/>
      <c r="S874" s="59"/>
      <c r="T874" s="59"/>
      <c r="U874" s="59"/>
      <c r="V874" s="59"/>
    </row>
    <row r="875" spans="1:22">
      <c r="A875" s="59"/>
      <c r="B875" s="59"/>
      <c r="C875" s="59"/>
      <c r="D875" s="59"/>
      <c r="E875" s="59"/>
      <c r="F875" s="59"/>
      <c r="G875" s="59"/>
      <c r="H875" s="59"/>
      <c r="I875" s="59"/>
      <c r="J875" s="59"/>
      <c r="K875" s="59"/>
      <c r="L875" s="59"/>
      <c r="M875" s="59"/>
      <c r="N875" s="59"/>
      <c r="O875" s="59"/>
      <c r="P875" s="59"/>
      <c r="Q875" s="59"/>
      <c r="R875" s="59"/>
      <c r="S875" s="59"/>
      <c r="T875" s="59"/>
      <c r="U875" s="59"/>
      <c r="V875" s="59"/>
    </row>
    <row r="876" spans="1:22">
      <c r="A876" s="59"/>
      <c r="B876" s="59"/>
      <c r="C876" s="59"/>
      <c r="D876" s="59"/>
      <c r="E876" s="59"/>
      <c r="F876" s="59"/>
      <c r="G876" s="59"/>
      <c r="H876" s="59"/>
      <c r="I876" s="59"/>
      <c r="J876" s="59"/>
      <c r="K876" s="59"/>
      <c r="L876" s="59"/>
      <c r="M876" s="59"/>
      <c r="N876" s="59"/>
      <c r="O876" s="59"/>
      <c r="P876" s="59"/>
      <c r="Q876" s="59"/>
      <c r="R876" s="59"/>
      <c r="S876" s="59"/>
      <c r="T876" s="59"/>
      <c r="U876" s="59"/>
      <c r="V876" s="59"/>
    </row>
    <row r="877" spans="1:22">
      <c r="A877" s="59"/>
      <c r="B877" s="59"/>
      <c r="C877" s="59"/>
      <c r="D877" s="59"/>
      <c r="E877" s="59"/>
      <c r="F877" s="59"/>
      <c r="G877" s="59"/>
      <c r="H877" s="59"/>
      <c r="I877" s="59"/>
      <c r="J877" s="59"/>
      <c r="K877" s="59"/>
      <c r="L877" s="59"/>
      <c r="M877" s="59"/>
      <c r="N877" s="59"/>
      <c r="O877" s="59"/>
      <c r="P877" s="59"/>
      <c r="Q877" s="59"/>
      <c r="R877" s="59"/>
      <c r="S877" s="59"/>
      <c r="T877" s="59"/>
      <c r="U877" s="59"/>
      <c r="V877" s="59"/>
    </row>
    <row r="878" spans="1:22">
      <c r="A878" s="59"/>
      <c r="B878" s="59"/>
      <c r="C878" s="59"/>
      <c r="D878" s="59"/>
      <c r="E878" s="59"/>
      <c r="F878" s="59"/>
      <c r="G878" s="59"/>
      <c r="H878" s="59"/>
      <c r="I878" s="59"/>
      <c r="J878" s="59"/>
      <c r="K878" s="59"/>
      <c r="L878" s="59"/>
      <c r="M878" s="59"/>
      <c r="N878" s="59"/>
      <c r="O878" s="59"/>
      <c r="P878" s="59"/>
      <c r="Q878" s="59"/>
      <c r="R878" s="59"/>
      <c r="S878" s="59"/>
      <c r="T878" s="59"/>
      <c r="U878" s="59"/>
      <c r="V878" s="59"/>
    </row>
    <row r="879" spans="1:22">
      <c r="A879" s="59"/>
      <c r="B879" s="59"/>
      <c r="C879" s="59"/>
      <c r="D879" s="59"/>
      <c r="E879" s="59"/>
      <c r="F879" s="59"/>
      <c r="G879" s="59"/>
      <c r="H879" s="59"/>
      <c r="I879" s="59"/>
      <c r="J879" s="59"/>
      <c r="K879" s="59"/>
      <c r="L879" s="59"/>
      <c r="M879" s="59"/>
      <c r="N879" s="59"/>
      <c r="O879" s="59"/>
      <c r="P879" s="59"/>
      <c r="Q879" s="59"/>
      <c r="R879" s="59"/>
      <c r="S879" s="59"/>
      <c r="T879" s="59"/>
      <c r="U879" s="59"/>
      <c r="V879" s="59"/>
    </row>
    <row r="880" spans="1:22">
      <c r="A880" s="59"/>
      <c r="B880" s="59"/>
      <c r="C880" s="59"/>
      <c r="D880" s="59"/>
      <c r="E880" s="59"/>
      <c r="F880" s="59"/>
      <c r="G880" s="59"/>
      <c r="H880" s="59"/>
      <c r="I880" s="59"/>
      <c r="J880" s="59"/>
      <c r="K880" s="59"/>
      <c r="L880" s="59"/>
      <c r="M880" s="59"/>
      <c r="N880" s="59"/>
      <c r="O880" s="59"/>
      <c r="P880" s="59"/>
      <c r="Q880" s="59"/>
      <c r="R880" s="59"/>
      <c r="S880" s="59"/>
      <c r="T880" s="59"/>
      <c r="U880" s="59"/>
      <c r="V880" s="59"/>
    </row>
    <row r="881" spans="1:22">
      <c r="A881" s="59"/>
      <c r="B881" s="59"/>
      <c r="C881" s="59"/>
      <c r="D881" s="59"/>
      <c r="E881" s="59"/>
      <c r="F881" s="59"/>
      <c r="G881" s="59"/>
      <c r="H881" s="59"/>
      <c r="I881" s="59"/>
      <c r="J881" s="59"/>
      <c r="K881" s="59"/>
      <c r="L881" s="59"/>
      <c r="M881" s="59"/>
      <c r="N881" s="59"/>
      <c r="O881" s="59"/>
      <c r="P881" s="59"/>
      <c r="Q881" s="59"/>
      <c r="R881" s="59"/>
      <c r="S881" s="59"/>
      <c r="T881" s="59"/>
      <c r="U881" s="59"/>
      <c r="V881" s="59"/>
    </row>
    <row r="882" spans="1:22">
      <c r="A882" s="59"/>
      <c r="B882" s="59"/>
      <c r="C882" s="59"/>
      <c r="D882" s="59"/>
      <c r="E882" s="59"/>
      <c r="F882" s="59"/>
      <c r="G882" s="59"/>
      <c r="H882" s="59"/>
      <c r="I882" s="59"/>
      <c r="J882" s="59"/>
      <c r="K882" s="59"/>
      <c r="L882" s="59"/>
      <c r="M882" s="59"/>
      <c r="N882" s="59"/>
      <c r="O882" s="59"/>
      <c r="P882" s="59"/>
      <c r="Q882" s="59"/>
      <c r="R882" s="59"/>
      <c r="S882" s="59"/>
      <c r="T882" s="59"/>
      <c r="U882" s="59"/>
      <c r="V882" s="59"/>
    </row>
    <row r="883" spans="1:22">
      <c r="A883" s="59"/>
      <c r="B883" s="59"/>
      <c r="C883" s="59"/>
      <c r="D883" s="59"/>
      <c r="E883" s="59"/>
      <c r="F883" s="59"/>
      <c r="G883" s="59"/>
      <c r="H883" s="59"/>
      <c r="I883" s="59"/>
      <c r="J883" s="59"/>
      <c r="K883" s="59"/>
      <c r="L883" s="59"/>
      <c r="M883" s="59"/>
      <c r="N883" s="59"/>
      <c r="O883" s="59"/>
      <c r="P883" s="59"/>
      <c r="Q883" s="59"/>
      <c r="R883" s="59"/>
      <c r="S883" s="59"/>
      <c r="T883" s="59"/>
      <c r="U883" s="59"/>
      <c r="V883" s="59"/>
    </row>
    <row r="884" spans="1:22">
      <c r="A884" s="59"/>
      <c r="B884" s="59"/>
      <c r="C884" s="59"/>
      <c r="D884" s="59"/>
      <c r="E884" s="59"/>
      <c r="F884" s="59"/>
      <c r="G884" s="59"/>
      <c r="H884" s="59"/>
      <c r="I884" s="59"/>
      <c r="J884" s="59"/>
      <c r="K884" s="59"/>
      <c r="L884" s="59"/>
      <c r="M884" s="59"/>
      <c r="N884" s="59"/>
      <c r="O884" s="59"/>
      <c r="P884" s="59"/>
      <c r="Q884" s="59"/>
      <c r="R884" s="59"/>
      <c r="S884" s="59"/>
      <c r="T884" s="59"/>
      <c r="U884" s="59"/>
      <c r="V884" s="59"/>
    </row>
    <row r="885" spans="1:22">
      <c r="A885" s="59"/>
      <c r="B885" s="59"/>
      <c r="C885" s="59"/>
      <c r="D885" s="59"/>
      <c r="E885" s="59"/>
      <c r="F885" s="59"/>
      <c r="G885" s="59"/>
      <c r="H885" s="59"/>
      <c r="I885" s="59"/>
      <c r="J885" s="59"/>
      <c r="K885" s="59"/>
      <c r="L885" s="59"/>
      <c r="M885" s="59"/>
      <c r="N885" s="59"/>
      <c r="O885" s="59"/>
      <c r="P885" s="59"/>
      <c r="Q885" s="59"/>
      <c r="R885" s="59"/>
      <c r="S885" s="59"/>
      <c r="T885" s="59"/>
      <c r="U885" s="59"/>
      <c r="V885" s="59"/>
    </row>
    <row r="886" spans="1:22">
      <c r="A886" s="59"/>
      <c r="B886" s="59"/>
      <c r="C886" s="59"/>
      <c r="D886" s="59"/>
      <c r="E886" s="59"/>
      <c r="F886" s="59"/>
      <c r="G886" s="59"/>
      <c r="H886" s="59"/>
      <c r="I886" s="59"/>
      <c r="J886" s="59"/>
      <c r="K886" s="59"/>
      <c r="L886" s="59"/>
      <c r="M886" s="59"/>
      <c r="N886" s="59"/>
      <c r="O886" s="59"/>
      <c r="P886" s="59"/>
      <c r="Q886" s="59"/>
      <c r="R886" s="59"/>
      <c r="S886" s="59"/>
      <c r="T886" s="59"/>
      <c r="U886" s="59"/>
      <c r="V886" s="59"/>
    </row>
    <row r="887" spans="1:22">
      <c r="A887" s="59"/>
      <c r="B887" s="59"/>
      <c r="C887" s="59"/>
      <c r="D887" s="59"/>
      <c r="E887" s="59"/>
      <c r="F887" s="59"/>
      <c r="G887" s="59"/>
      <c r="H887" s="59"/>
      <c r="I887" s="59"/>
      <c r="J887" s="59"/>
      <c r="K887" s="59"/>
      <c r="L887" s="59"/>
      <c r="M887" s="59"/>
      <c r="N887" s="59"/>
      <c r="O887" s="59"/>
      <c r="P887" s="59"/>
      <c r="Q887" s="59"/>
      <c r="R887" s="59"/>
      <c r="S887" s="59"/>
      <c r="T887" s="59"/>
      <c r="U887" s="59"/>
      <c r="V887" s="59"/>
    </row>
    <row r="888" spans="1:22">
      <c r="A888" s="59"/>
      <c r="B888" s="59"/>
      <c r="C888" s="59"/>
      <c r="D888" s="59"/>
      <c r="E888" s="59"/>
      <c r="F888" s="59"/>
      <c r="G888" s="59"/>
      <c r="H888" s="59"/>
      <c r="I888" s="59"/>
      <c r="J888" s="59"/>
      <c r="K888" s="59"/>
      <c r="L888" s="59"/>
      <c r="M888" s="59"/>
      <c r="N888" s="59"/>
      <c r="O888" s="59"/>
      <c r="P888" s="59"/>
      <c r="Q888" s="59"/>
      <c r="R888" s="59"/>
      <c r="S888" s="59"/>
      <c r="T888" s="59"/>
      <c r="U888" s="59"/>
      <c r="V888" s="59"/>
    </row>
    <row r="889" spans="1:22">
      <c r="A889" s="59"/>
      <c r="B889" s="59"/>
      <c r="C889" s="59"/>
      <c r="D889" s="59"/>
      <c r="E889" s="59"/>
      <c r="F889" s="59"/>
      <c r="G889" s="59"/>
      <c r="H889" s="59"/>
      <c r="I889" s="59"/>
      <c r="J889" s="59"/>
      <c r="K889" s="59"/>
      <c r="L889" s="59"/>
      <c r="M889" s="59"/>
      <c r="N889" s="59"/>
      <c r="O889" s="59"/>
      <c r="P889" s="59"/>
      <c r="Q889" s="59"/>
      <c r="R889" s="59"/>
      <c r="S889" s="59"/>
      <c r="T889" s="59"/>
      <c r="U889" s="59"/>
      <c r="V889" s="59"/>
    </row>
    <row r="890" spans="1:22">
      <c r="A890" s="59"/>
      <c r="B890" s="59"/>
      <c r="C890" s="59"/>
      <c r="D890" s="59"/>
      <c r="E890" s="59"/>
      <c r="F890" s="59"/>
      <c r="G890" s="59"/>
      <c r="H890" s="59"/>
      <c r="I890" s="59"/>
      <c r="J890" s="59"/>
      <c r="K890" s="59"/>
      <c r="L890" s="59"/>
      <c r="M890" s="59"/>
      <c r="N890" s="59"/>
      <c r="O890" s="59"/>
      <c r="P890" s="59"/>
      <c r="Q890" s="59"/>
      <c r="R890" s="59"/>
      <c r="S890" s="59"/>
      <c r="T890" s="59"/>
      <c r="U890" s="59"/>
      <c r="V890" s="59"/>
    </row>
    <row r="891" spans="1:22">
      <c r="A891" s="59"/>
      <c r="B891" s="59"/>
      <c r="C891" s="59"/>
      <c r="D891" s="59"/>
      <c r="E891" s="59"/>
      <c r="F891" s="59"/>
      <c r="G891" s="59"/>
      <c r="H891" s="59"/>
      <c r="I891" s="59"/>
      <c r="J891" s="59"/>
      <c r="K891" s="59"/>
      <c r="L891" s="59"/>
      <c r="M891" s="59"/>
      <c r="N891" s="59"/>
      <c r="O891" s="59"/>
      <c r="P891" s="59"/>
      <c r="Q891" s="59"/>
      <c r="R891" s="59"/>
      <c r="S891" s="59"/>
      <c r="T891" s="59"/>
      <c r="U891" s="59"/>
      <c r="V891" s="59"/>
    </row>
    <row r="892" spans="1:22">
      <c r="A892" s="59"/>
      <c r="B892" s="59"/>
      <c r="C892" s="59"/>
      <c r="D892" s="59"/>
      <c r="E892" s="59"/>
      <c r="F892" s="59"/>
      <c r="G892" s="59"/>
      <c r="H892" s="59"/>
      <c r="I892" s="59"/>
      <c r="J892" s="59"/>
      <c r="K892" s="59"/>
      <c r="L892" s="59"/>
      <c r="M892" s="59"/>
      <c r="N892" s="59"/>
      <c r="O892" s="59"/>
      <c r="P892" s="59"/>
      <c r="Q892" s="59"/>
      <c r="R892" s="59"/>
      <c r="S892" s="59"/>
      <c r="T892" s="59"/>
      <c r="U892" s="59"/>
      <c r="V892" s="59"/>
    </row>
    <row r="893" spans="1:22">
      <c r="A893" s="59"/>
      <c r="B893" s="59"/>
      <c r="C893" s="59"/>
      <c r="D893" s="59"/>
      <c r="E893" s="59"/>
      <c r="F893" s="59"/>
      <c r="G893" s="59"/>
      <c r="H893" s="59"/>
      <c r="I893" s="59"/>
      <c r="J893" s="59"/>
      <c r="K893" s="59"/>
      <c r="L893" s="59"/>
      <c r="M893" s="59"/>
      <c r="N893" s="59"/>
      <c r="O893" s="59"/>
      <c r="P893" s="59"/>
      <c r="Q893" s="59"/>
      <c r="R893" s="59"/>
      <c r="S893" s="59"/>
      <c r="T893" s="59"/>
      <c r="U893" s="59"/>
      <c r="V893" s="59"/>
    </row>
    <row r="894" spans="1:22">
      <c r="A894" s="59"/>
      <c r="B894" s="59"/>
      <c r="C894" s="59"/>
      <c r="D894" s="59"/>
      <c r="E894" s="59"/>
      <c r="F894" s="59"/>
      <c r="G894" s="59"/>
      <c r="H894" s="59"/>
      <c r="I894" s="59"/>
      <c r="J894" s="59"/>
      <c r="K894" s="59"/>
      <c r="L894" s="59"/>
      <c r="M894" s="59"/>
      <c r="N894" s="59"/>
      <c r="O894" s="59"/>
      <c r="P894" s="59"/>
      <c r="Q894" s="59"/>
      <c r="R894" s="59"/>
      <c r="S894" s="59"/>
      <c r="T894" s="59"/>
      <c r="U894" s="59"/>
      <c r="V894" s="59"/>
    </row>
    <row r="895" spans="1:22">
      <c r="A895" s="59"/>
      <c r="B895" s="59"/>
      <c r="C895" s="59"/>
      <c r="D895" s="59"/>
      <c r="E895" s="59"/>
      <c r="F895" s="59"/>
      <c r="G895" s="59"/>
      <c r="H895" s="59"/>
      <c r="I895" s="59"/>
      <c r="J895" s="59"/>
      <c r="K895" s="59"/>
      <c r="L895" s="59"/>
      <c r="M895" s="59"/>
      <c r="N895" s="59"/>
      <c r="O895" s="59"/>
      <c r="P895" s="59"/>
      <c r="Q895" s="59"/>
      <c r="R895" s="59"/>
      <c r="S895" s="59"/>
      <c r="T895" s="59"/>
      <c r="U895" s="59"/>
      <c r="V895" s="59"/>
    </row>
    <row r="896" spans="1:22">
      <c r="A896" s="59"/>
      <c r="B896" s="59"/>
      <c r="C896" s="59"/>
      <c r="D896" s="59"/>
      <c r="E896" s="59"/>
      <c r="F896" s="59"/>
      <c r="G896" s="59"/>
      <c r="H896" s="59"/>
      <c r="I896" s="59"/>
      <c r="J896" s="59"/>
      <c r="K896" s="59"/>
      <c r="L896" s="59"/>
      <c r="M896" s="59"/>
      <c r="N896" s="59"/>
      <c r="O896" s="59"/>
      <c r="P896" s="59"/>
      <c r="Q896" s="59"/>
      <c r="R896" s="59"/>
      <c r="S896" s="59"/>
      <c r="T896" s="59"/>
      <c r="U896" s="59"/>
      <c r="V896" s="59"/>
    </row>
    <row r="897" spans="1:22">
      <c r="A897" s="59"/>
      <c r="B897" s="59"/>
      <c r="C897" s="59"/>
      <c r="D897" s="59"/>
      <c r="E897" s="59"/>
      <c r="F897" s="59"/>
      <c r="G897" s="59"/>
      <c r="H897" s="59"/>
      <c r="I897" s="59"/>
      <c r="J897" s="59"/>
      <c r="K897" s="59"/>
      <c r="L897" s="59"/>
      <c r="M897" s="59"/>
      <c r="N897" s="59"/>
      <c r="O897" s="59"/>
      <c r="P897" s="59"/>
      <c r="Q897" s="59"/>
      <c r="R897" s="59"/>
      <c r="S897" s="59"/>
      <c r="T897" s="59"/>
      <c r="U897" s="59"/>
      <c r="V897" s="59"/>
    </row>
    <row r="898" spans="1:22">
      <c r="A898" s="59"/>
      <c r="B898" s="59"/>
      <c r="C898" s="59"/>
      <c r="D898" s="59"/>
      <c r="E898" s="59"/>
      <c r="F898" s="59"/>
      <c r="G898" s="59"/>
      <c r="H898" s="59"/>
      <c r="I898" s="59"/>
      <c r="J898" s="59"/>
      <c r="K898" s="59"/>
      <c r="L898" s="59"/>
      <c r="M898" s="59"/>
      <c r="N898" s="59"/>
      <c r="O898" s="59"/>
      <c r="P898" s="59"/>
      <c r="Q898" s="59"/>
      <c r="R898" s="59"/>
      <c r="S898" s="59"/>
      <c r="T898" s="59"/>
      <c r="U898" s="59"/>
      <c r="V898" s="59"/>
    </row>
    <row r="899" spans="1:22">
      <c r="A899" s="59"/>
      <c r="B899" s="59"/>
      <c r="C899" s="59"/>
      <c r="D899" s="59"/>
      <c r="E899" s="59"/>
      <c r="F899" s="59"/>
      <c r="G899" s="59"/>
      <c r="H899" s="59"/>
      <c r="I899" s="59"/>
      <c r="J899" s="59"/>
      <c r="K899" s="59"/>
      <c r="L899" s="59"/>
      <c r="M899" s="59"/>
      <c r="N899" s="59"/>
      <c r="O899" s="59"/>
      <c r="P899" s="59"/>
      <c r="Q899" s="59"/>
      <c r="R899" s="59"/>
      <c r="S899" s="59"/>
      <c r="T899" s="59"/>
      <c r="U899" s="59"/>
      <c r="V899" s="59"/>
    </row>
    <row r="900" spans="1:22">
      <c r="A900" s="59"/>
      <c r="B900" s="59"/>
      <c r="C900" s="59"/>
      <c r="D900" s="59"/>
      <c r="E900" s="59"/>
      <c r="F900" s="59"/>
      <c r="G900" s="59"/>
      <c r="H900" s="59"/>
      <c r="I900" s="59"/>
      <c r="J900" s="59"/>
      <c r="K900" s="59"/>
      <c r="L900" s="59"/>
      <c r="M900" s="59"/>
      <c r="N900" s="59"/>
      <c r="O900" s="59"/>
      <c r="P900" s="59"/>
      <c r="Q900" s="59"/>
      <c r="R900" s="59"/>
      <c r="S900" s="59"/>
      <c r="T900" s="59"/>
      <c r="U900" s="59"/>
      <c r="V900" s="59"/>
    </row>
    <row r="901" spans="1:22">
      <c r="A901" s="59"/>
      <c r="B901" s="59"/>
      <c r="C901" s="59"/>
      <c r="D901" s="59"/>
      <c r="E901" s="59"/>
      <c r="F901" s="59"/>
      <c r="G901" s="59"/>
      <c r="H901" s="59"/>
      <c r="I901" s="59"/>
      <c r="J901" s="59"/>
      <c r="K901" s="59"/>
      <c r="L901" s="59"/>
      <c r="M901" s="59"/>
      <c r="N901" s="59"/>
      <c r="O901" s="59"/>
      <c r="P901" s="59"/>
      <c r="Q901" s="59"/>
      <c r="R901" s="59"/>
      <c r="S901" s="59"/>
      <c r="T901" s="59"/>
      <c r="U901" s="59"/>
      <c r="V901" s="59"/>
    </row>
    <row r="902" spans="1:22">
      <c r="A902" s="59"/>
      <c r="B902" s="59"/>
      <c r="C902" s="59"/>
      <c r="D902" s="59"/>
      <c r="E902" s="59"/>
      <c r="F902" s="59"/>
      <c r="G902" s="59"/>
      <c r="H902" s="59"/>
      <c r="I902" s="59"/>
      <c r="J902" s="59"/>
      <c r="K902" s="59"/>
      <c r="L902" s="59"/>
      <c r="M902" s="59"/>
      <c r="N902" s="59"/>
      <c r="O902" s="59"/>
      <c r="P902" s="59"/>
      <c r="Q902" s="59"/>
      <c r="R902" s="59"/>
      <c r="S902" s="59"/>
      <c r="T902" s="59"/>
      <c r="U902" s="59"/>
      <c r="V902" s="59"/>
    </row>
    <row r="903" spans="1:22">
      <c r="A903" s="59"/>
      <c r="B903" s="59"/>
      <c r="C903" s="59"/>
      <c r="D903" s="59"/>
      <c r="E903" s="59"/>
      <c r="F903" s="59"/>
      <c r="G903" s="59"/>
      <c r="H903" s="59"/>
      <c r="I903" s="59"/>
      <c r="J903" s="59"/>
      <c r="K903" s="59"/>
      <c r="L903" s="59"/>
      <c r="M903" s="59"/>
      <c r="N903" s="59"/>
      <c r="O903" s="59"/>
      <c r="P903" s="59"/>
      <c r="Q903" s="59"/>
      <c r="R903" s="59"/>
      <c r="S903" s="59"/>
      <c r="T903" s="59"/>
      <c r="U903" s="59"/>
      <c r="V903" s="59"/>
    </row>
    <row r="904" spans="1:22">
      <c r="A904" s="59"/>
      <c r="B904" s="59"/>
      <c r="C904" s="59"/>
      <c r="D904" s="59"/>
      <c r="E904" s="59"/>
      <c r="F904" s="59"/>
      <c r="G904" s="59"/>
      <c r="H904" s="59"/>
      <c r="I904" s="59"/>
      <c r="J904" s="59"/>
      <c r="K904" s="59"/>
      <c r="L904" s="59"/>
      <c r="M904" s="59"/>
      <c r="N904" s="59"/>
      <c r="O904" s="59"/>
      <c r="P904" s="59"/>
      <c r="Q904" s="59"/>
      <c r="R904" s="59"/>
      <c r="S904" s="59"/>
      <c r="T904" s="59"/>
      <c r="U904" s="59"/>
      <c r="V904" s="59"/>
    </row>
    <row r="905" spans="1:22">
      <c r="A905" s="59"/>
      <c r="B905" s="59"/>
      <c r="C905" s="59"/>
      <c r="D905" s="59"/>
      <c r="E905" s="59"/>
      <c r="F905" s="59"/>
      <c r="G905" s="59"/>
      <c r="H905" s="59"/>
      <c r="I905" s="59"/>
      <c r="J905" s="59"/>
      <c r="K905" s="59"/>
      <c r="L905" s="59"/>
      <c r="M905" s="59"/>
      <c r="N905" s="59"/>
      <c r="O905" s="59"/>
      <c r="P905" s="59"/>
      <c r="Q905" s="59"/>
      <c r="R905" s="59"/>
      <c r="S905" s="59"/>
      <c r="T905" s="59"/>
      <c r="U905" s="59"/>
      <c r="V905" s="59"/>
    </row>
    <row r="906" spans="1:22">
      <c r="A906" s="59"/>
      <c r="B906" s="59"/>
      <c r="C906" s="59"/>
      <c r="D906" s="59"/>
      <c r="E906" s="59"/>
      <c r="F906" s="59"/>
      <c r="G906" s="59"/>
      <c r="H906" s="59"/>
      <c r="I906" s="59"/>
      <c r="J906" s="59"/>
      <c r="K906" s="59"/>
      <c r="L906" s="59"/>
      <c r="M906" s="59"/>
      <c r="N906" s="59"/>
      <c r="O906" s="59"/>
      <c r="P906" s="59"/>
      <c r="Q906" s="59"/>
      <c r="R906" s="59"/>
      <c r="S906" s="59"/>
      <c r="T906" s="59"/>
      <c r="U906" s="59"/>
      <c r="V906" s="59"/>
    </row>
    <row r="907" spans="1:22">
      <c r="A907" s="59"/>
      <c r="B907" s="59"/>
      <c r="C907" s="59"/>
      <c r="D907" s="59"/>
      <c r="E907" s="59"/>
      <c r="F907" s="59"/>
      <c r="G907" s="59"/>
      <c r="H907" s="59"/>
      <c r="I907" s="59"/>
      <c r="J907" s="59"/>
      <c r="K907" s="59"/>
      <c r="L907" s="59"/>
      <c r="M907" s="59"/>
      <c r="N907" s="59"/>
      <c r="O907" s="59"/>
      <c r="P907" s="59"/>
      <c r="Q907" s="59"/>
      <c r="R907" s="59"/>
      <c r="S907" s="59"/>
      <c r="T907" s="59"/>
      <c r="U907" s="59"/>
      <c r="V907" s="59"/>
    </row>
    <row r="908" spans="1:22">
      <c r="A908" s="59"/>
      <c r="B908" s="59"/>
      <c r="C908" s="59"/>
      <c r="D908" s="59"/>
      <c r="E908" s="59"/>
      <c r="F908" s="59"/>
      <c r="G908" s="59"/>
      <c r="H908" s="59"/>
      <c r="I908" s="59"/>
      <c r="J908" s="59"/>
      <c r="K908" s="59"/>
      <c r="L908" s="59"/>
      <c r="M908" s="59"/>
      <c r="N908" s="59"/>
      <c r="O908" s="59"/>
      <c r="P908" s="59"/>
      <c r="Q908" s="59"/>
      <c r="R908" s="59"/>
      <c r="S908" s="59"/>
      <c r="T908" s="59"/>
      <c r="U908" s="59"/>
      <c r="V908" s="59"/>
    </row>
    <row r="909" spans="1:22">
      <c r="A909" s="59"/>
      <c r="B909" s="59"/>
      <c r="C909" s="59"/>
      <c r="D909" s="59"/>
      <c r="E909" s="59"/>
      <c r="F909" s="59"/>
      <c r="G909" s="59"/>
      <c r="H909" s="59"/>
      <c r="I909" s="59"/>
      <c r="J909" s="59"/>
      <c r="K909" s="59"/>
      <c r="L909" s="59"/>
      <c r="M909" s="59"/>
      <c r="N909" s="59"/>
      <c r="O909" s="59"/>
      <c r="P909" s="59"/>
      <c r="Q909" s="59"/>
      <c r="R909" s="59"/>
      <c r="S909" s="59"/>
      <c r="T909" s="59"/>
      <c r="U909" s="59"/>
      <c r="V909" s="59"/>
    </row>
    <row r="910" spans="1:22">
      <c r="A910" s="59"/>
      <c r="B910" s="59"/>
      <c r="C910" s="59"/>
      <c r="D910" s="59"/>
      <c r="E910" s="59"/>
      <c r="F910" s="59"/>
      <c r="G910" s="59"/>
      <c r="H910" s="59"/>
      <c r="I910" s="59"/>
      <c r="J910" s="59"/>
      <c r="K910" s="59"/>
      <c r="L910" s="59"/>
      <c r="M910" s="59"/>
      <c r="N910" s="59"/>
      <c r="O910" s="59"/>
      <c r="P910" s="59"/>
      <c r="Q910" s="59"/>
      <c r="R910" s="59"/>
      <c r="S910" s="59"/>
      <c r="T910" s="59"/>
      <c r="U910" s="59"/>
      <c r="V910" s="59"/>
    </row>
    <row r="911" spans="1:22">
      <c r="A911" s="59"/>
      <c r="B911" s="59"/>
      <c r="C911" s="59"/>
      <c r="D911" s="59"/>
      <c r="E911" s="59"/>
      <c r="F911" s="59"/>
      <c r="G911" s="59"/>
      <c r="H911" s="59"/>
      <c r="I911" s="59"/>
      <c r="J911" s="59"/>
      <c r="K911" s="59"/>
      <c r="L911" s="59"/>
      <c r="M911" s="59"/>
      <c r="N911" s="59"/>
      <c r="O911" s="59"/>
      <c r="P911" s="59"/>
      <c r="Q911" s="59"/>
      <c r="R911" s="59"/>
      <c r="S911" s="59"/>
      <c r="T911" s="59"/>
      <c r="U911" s="59"/>
      <c r="V911" s="59"/>
    </row>
    <row r="912" spans="1:22">
      <c r="A912" s="59"/>
      <c r="B912" s="59"/>
      <c r="C912" s="59"/>
      <c r="D912" s="59"/>
      <c r="E912" s="59"/>
      <c r="F912" s="59"/>
      <c r="G912" s="59"/>
      <c r="H912" s="59"/>
      <c r="I912" s="59"/>
      <c r="J912" s="59"/>
      <c r="K912" s="59"/>
      <c r="L912" s="59"/>
      <c r="M912" s="59"/>
      <c r="N912" s="59"/>
      <c r="O912" s="59"/>
      <c r="P912" s="59"/>
      <c r="Q912" s="59"/>
      <c r="R912" s="59"/>
      <c r="S912" s="59"/>
      <c r="T912" s="59"/>
      <c r="U912" s="59"/>
      <c r="V912" s="59"/>
    </row>
    <row r="913" spans="1:22">
      <c r="A913" s="59"/>
      <c r="B913" s="59"/>
      <c r="C913" s="59"/>
      <c r="D913" s="59"/>
      <c r="E913" s="59"/>
      <c r="F913" s="59"/>
      <c r="G913" s="59"/>
      <c r="H913" s="59"/>
      <c r="I913" s="59"/>
      <c r="J913" s="59"/>
      <c r="K913" s="59"/>
      <c r="L913" s="59"/>
      <c r="M913" s="59"/>
      <c r="N913" s="59"/>
      <c r="O913" s="59"/>
      <c r="P913" s="59"/>
      <c r="Q913" s="59"/>
      <c r="R913" s="59"/>
      <c r="S913" s="59"/>
      <c r="T913" s="59"/>
      <c r="U913" s="59"/>
      <c r="V913" s="59"/>
    </row>
    <row r="914" spans="1:22">
      <c r="A914" s="59"/>
      <c r="B914" s="59"/>
      <c r="C914" s="59"/>
      <c r="D914" s="59"/>
      <c r="E914" s="59"/>
      <c r="F914" s="59"/>
      <c r="G914" s="59"/>
      <c r="H914" s="59"/>
      <c r="I914" s="59"/>
      <c r="J914" s="59"/>
      <c r="K914" s="59"/>
      <c r="L914" s="59"/>
      <c r="M914" s="59"/>
      <c r="N914" s="59"/>
      <c r="O914" s="59"/>
      <c r="P914" s="59"/>
      <c r="Q914" s="59"/>
      <c r="R914" s="59"/>
      <c r="S914" s="59"/>
      <c r="T914" s="59"/>
      <c r="U914" s="59"/>
      <c r="V914" s="59"/>
    </row>
    <row r="915" spans="1:22">
      <c r="A915" s="59"/>
      <c r="B915" s="59"/>
      <c r="C915" s="59"/>
      <c r="D915" s="59"/>
      <c r="E915" s="59"/>
      <c r="F915" s="59"/>
      <c r="G915" s="59"/>
      <c r="H915" s="59"/>
      <c r="I915" s="59"/>
      <c r="J915" s="59"/>
      <c r="K915" s="59"/>
      <c r="L915" s="59"/>
      <c r="M915" s="59"/>
      <c r="N915" s="59"/>
      <c r="O915" s="59"/>
      <c r="P915" s="59"/>
      <c r="Q915" s="59"/>
      <c r="R915" s="59"/>
      <c r="S915" s="59"/>
      <c r="T915" s="59"/>
      <c r="U915" s="59"/>
      <c r="V915" s="59"/>
    </row>
    <row r="916" spans="1:22">
      <c r="A916" s="59"/>
      <c r="B916" s="59"/>
      <c r="C916" s="59"/>
      <c r="D916" s="59"/>
      <c r="E916" s="59"/>
      <c r="F916" s="59"/>
      <c r="G916" s="59"/>
      <c r="H916" s="59"/>
      <c r="I916" s="59"/>
      <c r="J916" s="59"/>
      <c r="K916" s="59"/>
      <c r="L916" s="59"/>
      <c r="M916" s="59"/>
      <c r="N916" s="59"/>
      <c r="O916" s="59"/>
      <c r="P916" s="59"/>
      <c r="Q916" s="59"/>
      <c r="R916" s="59"/>
      <c r="S916" s="59"/>
      <c r="T916" s="59"/>
      <c r="U916" s="59"/>
      <c r="V916" s="59"/>
    </row>
    <row r="917" spans="1:22">
      <c r="A917" s="59"/>
      <c r="B917" s="59"/>
      <c r="C917" s="59"/>
      <c r="D917" s="59"/>
      <c r="E917" s="59"/>
      <c r="F917" s="59"/>
      <c r="G917" s="59"/>
      <c r="H917" s="59"/>
      <c r="I917" s="59"/>
      <c r="J917" s="59"/>
      <c r="K917" s="59"/>
      <c r="L917" s="59"/>
      <c r="M917" s="59"/>
      <c r="N917" s="59"/>
      <c r="O917" s="59"/>
      <c r="P917" s="59"/>
      <c r="Q917" s="59"/>
      <c r="R917" s="59"/>
      <c r="S917" s="59"/>
      <c r="T917" s="59"/>
      <c r="U917" s="59"/>
      <c r="V917" s="59"/>
    </row>
    <row r="918" spans="1:22">
      <c r="A918" s="59"/>
      <c r="B918" s="59"/>
      <c r="C918" s="59"/>
      <c r="D918" s="59"/>
      <c r="E918" s="59"/>
      <c r="F918" s="59"/>
      <c r="G918" s="59"/>
      <c r="H918" s="59"/>
      <c r="I918" s="59"/>
      <c r="J918" s="59"/>
      <c r="K918" s="59"/>
      <c r="L918" s="59"/>
      <c r="M918" s="59"/>
      <c r="N918" s="59"/>
      <c r="O918" s="59"/>
      <c r="P918" s="59"/>
      <c r="Q918" s="59"/>
      <c r="R918" s="59"/>
      <c r="S918" s="59"/>
      <c r="T918" s="59"/>
      <c r="U918" s="59"/>
      <c r="V918" s="59"/>
    </row>
    <row r="919" spans="1:22">
      <c r="A919" s="59"/>
      <c r="B919" s="59"/>
      <c r="C919" s="59"/>
      <c r="D919" s="59"/>
      <c r="E919" s="59"/>
      <c r="F919" s="59"/>
      <c r="G919" s="59"/>
      <c r="H919" s="59"/>
      <c r="I919" s="59"/>
      <c r="J919" s="59"/>
      <c r="K919" s="59"/>
      <c r="L919" s="59"/>
      <c r="M919" s="59"/>
      <c r="N919" s="59"/>
      <c r="O919" s="59"/>
      <c r="P919" s="59"/>
      <c r="Q919" s="59"/>
      <c r="R919" s="59"/>
      <c r="S919" s="59"/>
      <c r="T919" s="59"/>
      <c r="U919" s="59"/>
      <c r="V919" s="59"/>
    </row>
    <row r="920" spans="1:22">
      <c r="A920" s="59"/>
      <c r="B920" s="59"/>
      <c r="C920" s="59"/>
      <c r="D920" s="59"/>
      <c r="E920" s="59"/>
      <c r="F920" s="59"/>
      <c r="G920" s="59"/>
      <c r="H920" s="59"/>
      <c r="I920" s="59"/>
      <c r="J920" s="59"/>
      <c r="K920" s="59"/>
      <c r="L920" s="59"/>
      <c r="M920" s="59"/>
      <c r="N920" s="59"/>
      <c r="O920" s="59"/>
      <c r="P920" s="59"/>
      <c r="Q920" s="59"/>
      <c r="R920" s="59"/>
      <c r="S920" s="59"/>
      <c r="T920" s="59"/>
      <c r="U920" s="59"/>
      <c r="V920" s="59"/>
    </row>
    <row r="921" spans="1:22">
      <c r="A921" s="59"/>
      <c r="B921" s="59"/>
      <c r="C921" s="59"/>
      <c r="D921" s="59"/>
      <c r="E921" s="59"/>
      <c r="F921" s="59"/>
      <c r="G921" s="59"/>
      <c r="H921" s="59"/>
      <c r="I921" s="59"/>
      <c r="J921" s="59"/>
      <c r="K921" s="59"/>
      <c r="L921" s="59"/>
      <c r="M921" s="59"/>
      <c r="N921" s="59"/>
      <c r="O921" s="59"/>
      <c r="P921" s="59"/>
      <c r="Q921" s="59"/>
      <c r="R921" s="59"/>
      <c r="S921" s="59"/>
      <c r="T921" s="59"/>
      <c r="U921" s="59"/>
      <c r="V921" s="59"/>
    </row>
    <row r="922" spans="1:22">
      <c r="A922" s="59"/>
      <c r="B922" s="59"/>
      <c r="C922" s="59"/>
      <c r="D922" s="59"/>
      <c r="E922" s="59"/>
      <c r="F922" s="59"/>
      <c r="G922" s="59"/>
      <c r="H922" s="59"/>
      <c r="I922" s="59"/>
      <c r="J922" s="59"/>
      <c r="K922" s="59"/>
      <c r="L922" s="59"/>
      <c r="M922" s="59"/>
      <c r="N922" s="59"/>
      <c r="O922" s="59"/>
      <c r="P922" s="59"/>
      <c r="Q922" s="59"/>
      <c r="R922" s="59"/>
      <c r="S922" s="59"/>
      <c r="T922" s="59"/>
      <c r="U922" s="59"/>
      <c r="V922" s="59"/>
    </row>
    <row r="923" spans="1:22">
      <c r="A923" s="59"/>
      <c r="B923" s="59"/>
      <c r="C923" s="59"/>
      <c r="D923" s="59"/>
      <c r="E923" s="59"/>
      <c r="F923" s="59"/>
      <c r="G923" s="59"/>
      <c r="H923" s="59"/>
      <c r="I923" s="59"/>
      <c r="J923" s="59"/>
      <c r="K923" s="59"/>
      <c r="L923" s="59"/>
      <c r="M923" s="59"/>
      <c r="N923" s="59"/>
      <c r="O923" s="59"/>
      <c r="P923" s="59"/>
      <c r="Q923" s="59"/>
      <c r="R923" s="59"/>
      <c r="S923" s="59"/>
      <c r="T923" s="59"/>
      <c r="U923" s="59"/>
      <c r="V923" s="59"/>
    </row>
    <row r="924" spans="1:22">
      <c r="A924" s="59"/>
      <c r="B924" s="59"/>
      <c r="C924" s="59"/>
      <c r="D924" s="59"/>
      <c r="E924" s="59"/>
      <c r="F924" s="59"/>
      <c r="G924" s="59"/>
      <c r="H924" s="59"/>
      <c r="I924" s="59"/>
      <c r="J924" s="59"/>
      <c r="K924" s="59"/>
      <c r="L924" s="59"/>
      <c r="M924" s="59"/>
      <c r="N924" s="59"/>
      <c r="O924" s="59"/>
      <c r="P924" s="59"/>
      <c r="Q924" s="59"/>
      <c r="R924" s="59"/>
      <c r="S924" s="59"/>
      <c r="T924" s="59"/>
      <c r="U924" s="59"/>
      <c r="V924" s="59"/>
    </row>
    <row r="925" spans="1:22">
      <c r="A925" s="59"/>
      <c r="B925" s="59"/>
      <c r="C925" s="59"/>
      <c r="D925" s="59"/>
      <c r="E925" s="59"/>
      <c r="F925" s="59"/>
      <c r="G925" s="59"/>
      <c r="H925" s="59"/>
      <c r="I925" s="59"/>
      <c r="J925" s="59"/>
      <c r="K925" s="59"/>
      <c r="L925" s="59"/>
      <c r="M925" s="59"/>
      <c r="N925" s="59"/>
      <c r="O925" s="59"/>
      <c r="P925" s="59"/>
      <c r="Q925" s="59"/>
      <c r="R925" s="59"/>
      <c r="S925" s="59"/>
      <c r="T925" s="59"/>
      <c r="U925" s="59"/>
      <c r="V925" s="59"/>
    </row>
    <row r="926" spans="1:22">
      <c r="A926" s="59"/>
      <c r="B926" s="59"/>
      <c r="C926" s="59"/>
      <c r="D926" s="59"/>
      <c r="E926" s="59"/>
      <c r="F926" s="59"/>
      <c r="G926" s="59"/>
      <c r="H926" s="59"/>
      <c r="I926" s="59"/>
      <c r="J926" s="59"/>
      <c r="K926" s="59"/>
      <c r="L926" s="59"/>
      <c r="M926" s="59"/>
      <c r="N926" s="59"/>
      <c r="O926" s="59"/>
      <c r="P926" s="59"/>
      <c r="Q926" s="59"/>
      <c r="R926" s="59"/>
      <c r="S926" s="59"/>
      <c r="T926" s="59"/>
      <c r="U926" s="59"/>
      <c r="V926" s="59"/>
    </row>
    <row r="927" spans="1:22">
      <c r="A927" s="59"/>
      <c r="B927" s="59"/>
      <c r="C927" s="59"/>
      <c r="D927" s="59"/>
      <c r="E927" s="59"/>
      <c r="F927" s="59"/>
      <c r="G927" s="59"/>
      <c r="H927" s="59"/>
      <c r="I927" s="59"/>
      <c r="J927" s="59"/>
      <c r="K927" s="59"/>
      <c r="L927" s="59"/>
      <c r="M927" s="59"/>
      <c r="N927" s="59"/>
      <c r="O927" s="59"/>
      <c r="P927" s="59"/>
      <c r="Q927" s="59"/>
      <c r="R927" s="59"/>
      <c r="S927" s="59"/>
      <c r="T927" s="59"/>
      <c r="U927" s="59"/>
      <c r="V927" s="59"/>
    </row>
    <row r="928" spans="1:22">
      <c r="A928" s="59"/>
      <c r="B928" s="59"/>
      <c r="C928" s="59"/>
      <c r="D928" s="59"/>
      <c r="E928" s="59"/>
      <c r="F928" s="59"/>
      <c r="G928" s="59"/>
      <c r="H928" s="59"/>
      <c r="I928" s="59"/>
      <c r="J928" s="59"/>
      <c r="K928" s="59"/>
      <c r="L928" s="59"/>
      <c r="M928" s="59"/>
      <c r="N928" s="59"/>
      <c r="O928" s="59"/>
      <c r="P928" s="59"/>
      <c r="Q928" s="59"/>
      <c r="R928" s="59"/>
      <c r="S928" s="59"/>
      <c r="T928" s="59"/>
      <c r="U928" s="59"/>
      <c r="V928" s="59"/>
    </row>
    <row r="929" spans="1:22">
      <c r="A929" s="59"/>
      <c r="B929" s="59"/>
      <c r="C929" s="59"/>
      <c r="D929" s="59"/>
      <c r="E929" s="59"/>
      <c r="F929" s="59"/>
      <c r="G929" s="59"/>
      <c r="H929" s="59"/>
      <c r="I929" s="59"/>
      <c r="J929" s="59"/>
      <c r="K929" s="59"/>
      <c r="L929" s="59"/>
      <c r="M929" s="59"/>
      <c r="N929" s="59"/>
      <c r="O929" s="59"/>
      <c r="P929" s="59"/>
      <c r="Q929" s="59"/>
      <c r="R929" s="59"/>
      <c r="S929" s="59"/>
      <c r="T929" s="59"/>
      <c r="U929" s="59"/>
      <c r="V929" s="59"/>
    </row>
    <row r="930" spans="1:22">
      <c r="A930" s="59"/>
      <c r="B930" s="59"/>
      <c r="C930" s="59"/>
      <c r="D930" s="59"/>
      <c r="E930" s="59"/>
      <c r="F930" s="59"/>
      <c r="G930" s="59"/>
      <c r="H930" s="59"/>
      <c r="I930" s="59"/>
      <c r="J930" s="59"/>
      <c r="K930" s="59"/>
      <c r="L930" s="59"/>
      <c r="M930" s="59"/>
      <c r="N930" s="59"/>
      <c r="O930" s="59"/>
      <c r="P930" s="59"/>
      <c r="Q930" s="59"/>
      <c r="R930" s="59"/>
      <c r="S930" s="59"/>
      <c r="T930" s="59"/>
      <c r="U930" s="59"/>
      <c r="V930" s="59"/>
    </row>
    <row r="931" spans="1:22">
      <c r="A931" s="59"/>
      <c r="B931" s="59"/>
      <c r="C931" s="59"/>
      <c r="D931" s="59"/>
      <c r="E931" s="59"/>
      <c r="F931" s="59"/>
      <c r="G931" s="59"/>
      <c r="H931" s="59"/>
      <c r="I931" s="59"/>
      <c r="J931" s="59"/>
      <c r="K931" s="59"/>
      <c r="L931" s="59"/>
      <c r="M931" s="59"/>
      <c r="N931" s="59"/>
      <c r="O931" s="59"/>
      <c r="P931" s="59"/>
      <c r="Q931" s="59"/>
      <c r="R931" s="59"/>
      <c r="S931" s="59"/>
      <c r="T931" s="59"/>
      <c r="U931" s="59"/>
      <c r="V931" s="59"/>
    </row>
    <row r="932" spans="1:22">
      <c r="A932" s="59"/>
      <c r="B932" s="59"/>
      <c r="C932" s="59"/>
      <c r="D932" s="59"/>
      <c r="E932" s="59"/>
      <c r="F932" s="59"/>
      <c r="G932" s="59"/>
      <c r="H932" s="59"/>
      <c r="I932" s="59"/>
      <c r="J932" s="59"/>
      <c r="K932" s="59"/>
      <c r="L932" s="59"/>
      <c r="M932" s="59"/>
      <c r="N932" s="59"/>
      <c r="O932" s="59"/>
      <c r="P932" s="59"/>
      <c r="Q932" s="59"/>
      <c r="R932" s="59"/>
      <c r="S932" s="59"/>
      <c r="T932" s="59"/>
      <c r="U932" s="59"/>
      <c r="V932" s="59"/>
    </row>
    <row r="933" spans="1:22">
      <c r="A933" s="59"/>
      <c r="B933" s="59"/>
      <c r="C933" s="59"/>
      <c r="D933" s="59"/>
      <c r="E933" s="59"/>
      <c r="F933" s="59"/>
      <c r="G933" s="59"/>
      <c r="H933" s="59"/>
      <c r="I933" s="59"/>
      <c r="J933" s="59"/>
      <c r="K933" s="59"/>
      <c r="L933" s="59"/>
      <c r="M933" s="59"/>
      <c r="N933" s="59"/>
      <c r="O933" s="59"/>
      <c r="P933" s="59"/>
      <c r="Q933" s="59"/>
      <c r="R933" s="59"/>
      <c r="S933" s="59"/>
      <c r="T933" s="59"/>
      <c r="U933" s="59"/>
      <c r="V933" s="59"/>
    </row>
    <row r="934" spans="1:22">
      <c r="A934" s="59"/>
      <c r="B934" s="59"/>
      <c r="C934" s="59"/>
      <c r="D934" s="59"/>
      <c r="E934" s="59"/>
      <c r="F934" s="59"/>
      <c r="G934" s="59"/>
      <c r="H934" s="59"/>
      <c r="I934" s="59"/>
      <c r="J934" s="59"/>
      <c r="K934" s="59"/>
      <c r="L934" s="59"/>
      <c r="M934" s="59"/>
      <c r="N934" s="59"/>
      <c r="O934" s="59"/>
      <c r="P934" s="59"/>
      <c r="Q934" s="59"/>
      <c r="R934" s="59"/>
      <c r="S934" s="59"/>
      <c r="T934" s="59"/>
      <c r="U934" s="59"/>
      <c r="V934" s="59"/>
    </row>
    <row r="935" spans="1:22">
      <c r="A935" s="59"/>
      <c r="B935" s="59"/>
      <c r="C935" s="59"/>
      <c r="D935" s="59"/>
      <c r="E935" s="59"/>
      <c r="F935" s="59"/>
      <c r="G935" s="59"/>
      <c r="H935" s="59"/>
      <c r="I935" s="59"/>
      <c r="J935" s="59"/>
      <c r="K935" s="59"/>
      <c r="L935" s="59"/>
      <c r="M935" s="59"/>
      <c r="N935" s="59"/>
      <c r="O935" s="59"/>
      <c r="P935" s="59"/>
      <c r="Q935" s="59"/>
      <c r="R935" s="59"/>
      <c r="S935" s="59"/>
      <c r="T935" s="59"/>
      <c r="U935" s="59"/>
      <c r="V935" s="59"/>
    </row>
    <row r="936" spans="1:22">
      <c r="A936" s="59"/>
      <c r="B936" s="59"/>
      <c r="C936" s="59"/>
      <c r="D936" s="59"/>
      <c r="E936" s="59"/>
      <c r="F936" s="59"/>
      <c r="G936" s="59"/>
      <c r="H936" s="59"/>
      <c r="I936" s="59"/>
      <c r="J936" s="59"/>
      <c r="K936" s="59"/>
      <c r="L936" s="59"/>
      <c r="M936" s="59"/>
      <c r="N936" s="59"/>
      <c r="O936" s="59"/>
      <c r="P936" s="59"/>
      <c r="Q936" s="59"/>
      <c r="R936" s="59"/>
      <c r="S936" s="59"/>
      <c r="T936" s="59"/>
      <c r="U936" s="59"/>
      <c r="V936" s="59"/>
    </row>
    <row r="937" spans="1:22">
      <c r="A937" s="59"/>
      <c r="B937" s="59"/>
      <c r="C937" s="59"/>
      <c r="D937" s="59"/>
      <c r="E937" s="59"/>
      <c r="F937" s="59"/>
      <c r="G937" s="59"/>
      <c r="H937" s="59"/>
      <c r="I937" s="59"/>
      <c r="J937" s="59"/>
      <c r="K937" s="59"/>
      <c r="L937" s="59"/>
      <c r="M937" s="59"/>
      <c r="N937" s="59"/>
      <c r="O937" s="59"/>
      <c r="P937" s="59"/>
      <c r="Q937" s="59"/>
      <c r="R937" s="59"/>
      <c r="S937" s="59"/>
      <c r="T937" s="59"/>
      <c r="U937" s="59"/>
      <c r="V937" s="59"/>
    </row>
    <row r="938" spans="1:22">
      <c r="A938" s="59"/>
      <c r="B938" s="59"/>
      <c r="C938" s="59"/>
      <c r="D938" s="59"/>
      <c r="E938" s="59"/>
      <c r="F938" s="59"/>
      <c r="G938" s="59"/>
      <c r="H938" s="59"/>
      <c r="I938" s="59"/>
      <c r="J938" s="59"/>
      <c r="K938" s="59"/>
      <c r="L938" s="59"/>
      <c r="M938" s="59"/>
      <c r="N938" s="59"/>
      <c r="O938" s="59"/>
      <c r="P938" s="59"/>
      <c r="Q938" s="59"/>
      <c r="R938" s="59"/>
      <c r="S938" s="59"/>
      <c r="T938" s="59"/>
      <c r="U938" s="59"/>
      <c r="V938" s="59"/>
    </row>
    <row r="939" spans="1:22">
      <c r="A939" s="59"/>
      <c r="B939" s="59"/>
      <c r="C939" s="59"/>
      <c r="D939" s="59"/>
      <c r="E939" s="59"/>
      <c r="F939" s="59"/>
      <c r="G939" s="59"/>
      <c r="H939" s="59"/>
      <c r="I939" s="59"/>
      <c r="J939" s="59"/>
      <c r="K939" s="59"/>
      <c r="L939" s="59"/>
      <c r="M939" s="59"/>
      <c r="N939" s="59"/>
      <c r="O939" s="59"/>
      <c r="P939" s="59"/>
      <c r="Q939" s="59"/>
      <c r="R939" s="59"/>
      <c r="S939" s="59"/>
      <c r="T939" s="59"/>
      <c r="U939" s="59"/>
      <c r="V939" s="59"/>
    </row>
    <row r="940" spans="1:22">
      <c r="A940" s="59"/>
      <c r="B940" s="59"/>
      <c r="C940" s="59"/>
      <c r="D940" s="59"/>
      <c r="E940" s="59"/>
      <c r="F940" s="59"/>
      <c r="G940" s="59"/>
      <c r="H940" s="59"/>
      <c r="I940" s="59"/>
      <c r="J940" s="59"/>
      <c r="K940" s="59"/>
      <c r="L940" s="59"/>
      <c r="M940" s="59"/>
      <c r="N940" s="59"/>
      <c r="O940" s="59"/>
      <c r="P940" s="59"/>
      <c r="Q940" s="59"/>
      <c r="R940" s="59"/>
      <c r="S940" s="59"/>
      <c r="T940" s="59"/>
      <c r="U940" s="59"/>
      <c r="V940" s="59"/>
    </row>
    <row r="941" spans="1:22">
      <c r="A941" s="59"/>
      <c r="B941" s="59"/>
      <c r="C941" s="59"/>
      <c r="D941" s="59"/>
      <c r="E941" s="59"/>
      <c r="F941" s="59"/>
      <c r="G941" s="59"/>
      <c r="H941" s="59"/>
      <c r="I941" s="59"/>
      <c r="J941" s="59"/>
      <c r="K941" s="59"/>
      <c r="L941" s="59"/>
      <c r="M941" s="59"/>
      <c r="N941" s="59"/>
      <c r="O941" s="59"/>
      <c r="P941" s="59"/>
      <c r="Q941" s="59"/>
      <c r="R941" s="59"/>
      <c r="S941" s="59"/>
      <c r="T941" s="59"/>
      <c r="U941" s="59"/>
      <c r="V941" s="59"/>
    </row>
    <row r="942" spans="1:22">
      <c r="A942" s="59"/>
      <c r="B942" s="59"/>
      <c r="C942" s="59"/>
      <c r="D942" s="59"/>
      <c r="E942" s="59"/>
      <c r="F942" s="59"/>
      <c r="G942" s="59"/>
      <c r="H942" s="59"/>
      <c r="I942" s="59"/>
      <c r="J942" s="59"/>
      <c r="K942" s="59"/>
      <c r="L942" s="59"/>
      <c r="M942" s="59"/>
      <c r="N942" s="59"/>
      <c r="O942" s="59"/>
      <c r="P942" s="59"/>
      <c r="Q942" s="59"/>
      <c r="R942" s="59"/>
      <c r="S942" s="59"/>
      <c r="T942" s="59"/>
      <c r="U942" s="59"/>
      <c r="V942" s="59"/>
    </row>
    <row r="943" spans="1:22">
      <c r="A943" s="59"/>
      <c r="B943" s="59"/>
      <c r="C943" s="59"/>
      <c r="D943" s="59"/>
      <c r="E943" s="59"/>
      <c r="F943" s="59"/>
      <c r="G943" s="59"/>
      <c r="H943" s="59"/>
      <c r="I943" s="59"/>
      <c r="J943" s="59"/>
      <c r="K943" s="59"/>
      <c r="L943" s="59"/>
      <c r="M943" s="59"/>
      <c r="N943" s="59"/>
      <c r="O943" s="59"/>
      <c r="P943" s="59"/>
      <c r="Q943" s="59"/>
      <c r="R943" s="59"/>
      <c r="S943" s="59"/>
      <c r="T943" s="59"/>
      <c r="U943" s="59"/>
      <c r="V943" s="59"/>
    </row>
    <row r="944" spans="1:22">
      <c r="A944" s="59"/>
      <c r="B944" s="59"/>
      <c r="C944" s="59"/>
      <c r="D944" s="59"/>
      <c r="E944" s="59"/>
      <c r="F944" s="59"/>
      <c r="G944" s="59"/>
      <c r="H944" s="59"/>
      <c r="I944" s="59"/>
      <c r="J944" s="59"/>
      <c r="K944" s="59"/>
      <c r="L944" s="59"/>
      <c r="M944" s="59"/>
      <c r="N944" s="59"/>
      <c r="O944" s="59"/>
      <c r="P944" s="59"/>
      <c r="Q944" s="59"/>
      <c r="R944" s="59"/>
      <c r="S944" s="59"/>
      <c r="T944" s="59"/>
      <c r="U944" s="59"/>
      <c r="V944" s="59"/>
    </row>
    <row r="945" spans="1:22">
      <c r="A945" s="59"/>
      <c r="B945" s="59"/>
      <c r="C945" s="59"/>
      <c r="D945" s="59"/>
      <c r="E945" s="59"/>
      <c r="F945" s="59"/>
      <c r="G945" s="59"/>
      <c r="H945" s="59"/>
      <c r="I945" s="59"/>
      <c r="J945" s="59"/>
      <c r="K945" s="59"/>
      <c r="L945" s="59"/>
      <c r="M945" s="59"/>
      <c r="N945" s="59"/>
      <c r="O945" s="59"/>
      <c r="P945" s="59"/>
      <c r="Q945" s="59"/>
      <c r="R945" s="59"/>
      <c r="S945" s="59"/>
      <c r="T945" s="59"/>
      <c r="U945" s="59"/>
      <c r="V945" s="59"/>
    </row>
    <row r="946" spans="1:22">
      <c r="A946" s="59"/>
      <c r="B946" s="59"/>
      <c r="C946" s="59"/>
      <c r="D946" s="59"/>
      <c r="E946" s="59"/>
      <c r="F946" s="59"/>
      <c r="G946" s="59"/>
      <c r="H946" s="59"/>
      <c r="I946" s="59"/>
      <c r="J946" s="59"/>
      <c r="K946" s="59"/>
      <c r="L946" s="59"/>
      <c r="M946" s="59"/>
      <c r="N946" s="59"/>
      <c r="O946" s="59"/>
      <c r="P946" s="59"/>
      <c r="Q946" s="59"/>
      <c r="R946" s="59"/>
      <c r="S946" s="59"/>
      <c r="T946" s="59"/>
      <c r="U946" s="59"/>
      <c r="V946" s="59"/>
    </row>
    <row r="947" spans="1:22">
      <c r="A947" s="59"/>
      <c r="B947" s="59"/>
      <c r="C947" s="59"/>
      <c r="D947" s="59"/>
      <c r="E947" s="59"/>
      <c r="F947" s="59"/>
      <c r="G947" s="59"/>
      <c r="H947" s="59"/>
      <c r="I947" s="59"/>
      <c r="J947" s="59"/>
      <c r="K947" s="59"/>
      <c r="L947" s="59"/>
      <c r="M947" s="59"/>
      <c r="N947" s="59"/>
      <c r="O947" s="59"/>
      <c r="P947" s="59"/>
      <c r="Q947" s="59"/>
      <c r="R947" s="59"/>
      <c r="S947" s="59"/>
      <c r="T947" s="59"/>
      <c r="U947" s="59"/>
      <c r="V947" s="59"/>
    </row>
    <row r="948" spans="1:22">
      <c r="A948" s="59"/>
      <c r="B948" s="59"/>
      <c r="C948" s="59"/>
      <c r="D948" s="59"/>
      <c r="E948" s="59"/>
      <c r="F948" s="59"/>
      <c r="G948" s="59"/>
      <c r="H948" s="59"/>
      <c r="I948" s="59"/>
      <c r="J948" s="59"/>
      <c r="K948" s="59"/>
      <c r="L948" s="59"/>
      <c r="M948" s="59"/>
      <c r="N948" s="59"/>
      <c r="O948" s="59"/>
      <c r="P948" s="59"/>
      <c r="Q948" s="59"/>
      <c r="R948" s="59"/>
      <c r="S948" s="59"/>
      <c r="T948" s="59"/>
      <c r="U948" s="59"/>
      <c r="V948" s="59"/>
    </row>
    <row r="949" spans="1:22">
      <c r="A949" s="59"/>
      <c r="B949" s="59"/>
      <c r="C949" s="59"/>
      <c r="D949" s="59"/>
      <c r="E949" s="59"/>
      <c r="F949" s="59"/>
      <c r="G949" s="59"/>
      <c r="H949" s="59"/>
      <c r="I949" s="59"/>
      <c r="J949" s="59"/>
      <c r="K949" s="59"/>
      <c r="L949" s="59"/>
      <c r="M949" s="59"/>
      <c r="N949" s="59"/>
      <c r="O949" s="59"/>
      <c r="P949" s="59"/>
      <c r="Q949" s="59"/>
      <c r="R949" s="59"/>
      <c r="S949" s="59"/>
      <c r="T949" s="59"/>
      <c r="U949" s="59"/>
      <c r="V949" s="59"/>
    </row>
    <row r="950" spans="1:22">
      <c r="A950" s="59"/>
      <c r="B950" s="59"/>
      <c r="C950" s="59"/>
      <c r="D950" s="59"/>
      <c r="E950" s="59"/>
      <c r="F950" s="59"/>
      <c r="G950" s="59"/>
      <c r="H950" s="59"/>
      <c r="I950" s="59"/>
      <c r="J950" s="59"/>
      <c r="K950" s="59"/>
      <c r="L950" s="59"/>
      <c r="M950" s="59"/>
      <c r="N950" s="59"/>
      <c r="O950" s="59"/>
      <c r="P950" s="59"/>
      <c r="Q950" s="59"/>
      <c r="R950" s="59"/>
      <c r="S950" s="59"/>
      <c r="T950" s="59"/>
      <c r="U950" s="59"/>
      <c r="V950" s="59"/>
    </row>
    <row r="951" spans="1:22">
      <c r="A951" s="59"/>
      <c r="B951" s="59"/>
      <c r="C951" s="59"/>
      <c r="D951" s="59"/>
      <c r="E951" s="59"/>
      <c r="F951" s="59"/>
      <c r="G951" s="59"/>
      <c r="H951" s="59"/>
      <c r="I951" s="59"/>
      <c r="J951" s="59"/>
      <c r="K951" s="59"/>
      <c r="L951" s="59"/>
      <c r="M951" s="59"/>
      <c r="N951" s="59"/>
      <c r="O951" s="59"/>
      <c r="P951" s="59"/>
      <c r="Q951" s="59"/>
      <c r="R951" s="59"/>
      <c r="S951" s="59"/>
      <c r="T951" s="59"/>
      <c r="U951" s="59"/>
      <c r="V951" s="59"/>
    </row>
    <row r="952" spans="1:22">
      <c r="A952" s="59"/>
      <c r="B952" s="59"/>
      <c r="C952" s="59"/>
      <c r="D952" s="59"/>
      <c r="E952" s="59"/>
      <c r="F952" s="59"/>
      <c r="G952" s="59"/>
      <c r="H952" s="59"/>
      <c r="I952" s="59"/>
      <c r="J952" s="59"/>
      <c r="K952" s="59"/>
      <c r="L952" s="59"/>
      <c r="M952" s="59"/>
      <c r="N952" s="59"/>
      <c r="O952" s="59"/>
      <c r="P952" s="59"/>
      <c r="Q952" s="59"/>
      <c r="R952" s="59"/>
      <c r="S952" s="59"/>
      <c r="T952" s="59"/>
      <c r="U952" s="59"/>
      <c r="V952" s="59"/>
    </row>
    <row r="953" spans="1:22">
      <c r="A953" s="59"/>
      <c r="B953" s="59"/>
      <c r="C953" s="59"/>
      <c r="D953" s="59"/>
      <c r="E953" s="59"/>
      <c r="F953" s="59"/>
      <c r="G953" s="59"/>
      <c r="H953" s="59"/>
      <c r="I953" s="59"/>
      <c r="J953" s="59"/>
      <c r="K953" s="59"/>
      <c r="L953" s="59"/>
      <c r="M953" s="59"/>
      <c r="N953" s="59"/>
      <c r="O953" s="59"/>
      <c r="P953" s="59"/>
      <c r="Q953" s="59"/>
      <c r="R953" s="59"/>
      <c r="S953" s="59"/>
      <c r="T953" s="59"/>
      <c r="U953" s="59"/>
      <c r="V953" s="59"/>
    </row>
    <row r="954" spans="1:22">
      <c r="A954" s="59"/>
      <c r="B954" s="59"/>
      <c r="C954" s="59"/>
      <c r="D954" s="59"/>
      <c r="E954" s="59"/>
      <c r="F954" s="59"/>
      <c r="G954" s="59"/>
      <c r="H954" s="59"/>
      <c r="I954" s="59"/>
      <c r="J954" s="59"/>
      <c r="K954" s="59"/>
      <c r="L954" s="59"/>
      <c r="M954" s="59"/>
      <c r="N954" s="59"/>
      <c r="O954" s="59"/>
      <c r="P954" s="59"/>
      <c r="Q954" s="59"/>
      <c r="R954" s="59"/>
      <c r="S954" s="59"/>
      <c r="T954" s="59"/>
      <c r="U954" s="59"/>
      <c r="V954" s="59"/>
    </row>
    <row r="955" spans="1:22">
      <c r="A955" s="59"/>
      <c r="B955" s="59"/>
      <c r="C955" s="59"/>
      <c r="D955" s="59"/>
      <c r="E955" s="59"/>
      <c r="F955" s="59"/>
      <c r="G955" s="59"/>
      <c r="H955" s="59"/>
      <c r="I955" s="59"/>
      <c r="J955" s="59"/>
      <c r="K955" s="59"/>
      <c r="L955" s="59"/>
      <c r="M955" s="59"/>
      <c r="N955" s="59"/>
      <c r="O955" s="59"/>
      <c r="P955" s="59"/>
      <c r="Q955" s="59"/>
      <c r="R955" s="59"/>
      <c r="S955" s="59"/>
      <c r="T955" s="59"/>
      <c r="U955" s="59"/>
      <c r="V955" s="59"/>
    </row>
    <row r="956" spans="1:22">
      <c r="A956" s="59"/>
      <c r="B956" s="59"/>
      <c r="C956" s="59"/>
      <c r="D956" s="59"/>
      <c r="E956" s="59"/>
      <c r="F956" s="59"/>
      <c r="G956" s="59"/>
      <c r="H956" s="59"/>
      <c r="I956" s="59"/>
      <c r="J956" s="59"/>
      <c r="K956" s="59"/>
      <c r="L956" s="59"/>
      <c r="M956" s="59"/>
      <c r="N956" s="59"/>
      <c r="O956" s="59"/>
      <c r="P956" s="59"/>
      <c r="Q956" s="59"/>
      <c r="R956" s="59"/>
      <c r="S956" s="59"/>
      <c r="T956" s="59"/>
      <c r="U956" s="59"/>
      <c r="V956" s="59"/>
    </row>
    <row r="957" spans="1:22">
      <c r="A957" s="59"/>
      <c r="B957" s="59"/>
      <c r="C957" s="59"/>
      <c r="D957" s="59"/>
      <c r="E957" s="59"/>
      <c r="F957" s="59"/>
      <c r="G957" s="59"/>
      <c r="H957" s="59"/>
      <c r="I957" s="59"/>
      <c r="J957" s="59"/>
      <c r="K957" s="59"/>
      <c r="L957" s="59"/>
      <c r="M957" s="59"/>
      <c r="N957" s="59"/>
      <c r="O957" s="59"/>
      <c r="P957" s="59"/>
      <c r="Q957" s="59"/>
      <c r="R957" s="59"/>
      <c r="S957" s="59"/>
      <c r="T957" s="59"/>
      <c r="U957" s="59"/>
      <c r="V957" s="59"/>
    </row>
    <row r="958" spans="1:22">
      <c r="A958" s="59"/>
      <c r="B958" s="59"/>
      <c r="C958" s="59"/>
      <c r="D958" s="59"/>
      <c r="E958" s="59"/>
      <c r="F958" s="59"/>
      <c r="G958" s="59"/>
      <c r="H958" s="59"/>
      <c r="I958" s="59"/>
      <c r="J958" s="59"/>
      <c r="K958" s="59"/>
      <c r="L958" s="59"/>
      <c r="M958" s="59"/>
      <c r="N958" s="59"/>
      <c r="O958" s="59"/>
      <c r="P958" s="59"/>
      <c r="Q958" s="59"/>
      <c r="R958" s="59"/>
      <c r="S958" s="59"/>
      <c r="T958" s="59"/>
      <c r="U958" s="59"/>
      <c r="V958" s="59"/>
    </row>
    <row r="959" spans="1:22">
      <c r="A959" s="59"/>
      <c r="B959" s="59"/>
      <c r="C959" s="59"/>
      <c r="D959" s="59"/>
      <c r="E959" s="59"/>
      <c r="F959" s="59"/>
      <c r="G959" s="59"/>
      <c r="H959" s="59"/>
      <c r="I959" s="59"/>
      <c r="J959" s="59"/>
      <c r="K959" s="59"/>
      <c r="L959" s="59"/>
      <c r="M959" s="59"/>
      <c r="N959" s="59"/>
      <c r="O959" s="59"/>
      <c r="P959" s="59"/>
      <c r="Q959" s="59"/>
      <c r="R959" s="59"/>
      <c r="S959" s="59"/>
      <c r="T959" s="59"/>
      <c r="U959" s="59"/>
      <c r="V959" s="59"/>
    </row>
    <row r="960" spans="1:22">
      <c r="A960" s="59"/>
      <c r="B960" s="59"/>
      <c r="C960" s="59"/>
      <c r="D960" s="59"/>
      <c r="E960" s="59"/>
      <c r="F960" s="59"/>
      <c r="G960" s="59"/>
      <c r="H960" s="59"/>
      <c r="I960" s="59"/>
      <c r="J960" s="59"/>
      <c r="K960" s="59"/>
      <c r="L960" s="59"/>
      <c r="M960" s="59"/>
      <c r="N960" s="59"/>
      <c r="O960" s="59"/>
      <c r="P960" s="59"/>
      <c r="Q960" s="59"/>
      <c r="R960" s="59"/>
      <c r="S960" s="59"/>
      <c r="T960" s="59"/>
      <c r="U960" s="59"/>
      <c r="V960" s="59"/>
    </row>
    <row r="961" spans="1:22">
      <c r="A961" s="59"/>
      <c r="B961" s="59"/>
      <c r="C961" s="59"/>
      <c r="D961" s="59"/>
      <c r="E961" s="59"/>
      <c r="F961" s="59"/>
      <c r="G961" s="59"/>
      <c r="H961" s="59"/>
      <c r="I961" s="59"/>
      <c r="J961" s="59"/>
      <c r="K961" s="59"/>
      <c r="L961" s="59"/>
      <c r="M961" s="59"/>
      <c r="N961" s="59"/>
      <c r="O961" s="59"/>
      <c r="P961" s="59"/>
      <c r="Q961" s="59"/>
      <c r="R961" s="59"/>
      <c r="S961" s="59"/>
      <c r="T961" s="59"/>
      <c r="U961" s="59"/>
      <c r="V961" s="59"/>
    </row>
    <row r="962" spans="1:22">
      <c r="A962" s="59"/>
      <c r="B962" s="59"/>
      <c r="C962" s="59"/>
      <c r="D962" s="59"/>
      <c r="E962" s="59"/>
      <c r="F962" s="59"/>
      <c r="G962" s="59"/>
      <c r="H962" s="59"/>
      <c r="I962" s="59"/>
      <c r="J962" s="59"/>
      <c r="K962" s="59"/>
      <c r="L962" s="59"/>
      <c r="M962" s="59"/>
      <c r="N962" s="59"/>
      <c r="O962" s="59"/>
      <c r="P962" s="59"/>
      <c r="Q962" s="59"/>
      <c r="R962" s="59"/>
      <c r="S962" s="59"/>
      <c r="T962" s="59"/>
      <c r="U962" s="59"/>
      <c r="V962" s="59"/>
    </row>
    <row r="963" spans="1:22">
      <c r="A963" s="59"/>
      <c r="B963" s="59"/>
      <c r="C963" s="59"/>
      <c r="D963" s="59"/>
      <c r="E963" s="59"/>
      <c r="F963" s="59"/>
      <c r="G963" s="59"/>
      <c r="H963" s="59"/>
      <c r="I963" s="59"/>
      <c r="J963" s="59"/>
      <c r="K963" s="59"/>
      <c r="L963" s="59"/>
      <c r="M963" s="59"/>
      <c r="N963" s="59"/>
      <c r="O963" s="59"/>
      <c r="P963" s="59"/>
      <c r="Q963" s="59"/>
      <c r="R963" s="59"/>
      <c r="S963" s="59"/>
      <c r="T963" s="59"/>
      <c r="U963" s="59"/>
      <c r="V963" s="59"/>
    </row>
    <row r="964" spans="1:22">
      <c r="A964" s="59"/>
      <c r="B964" s="59"/>
      <c r="C964" s="59"/>
      <c r="D964" s="59"/>
      <c r="E964" s="59"/>
      <c r="F964" s="59"/>
      <c r="G964" s="59"/>
      <c r="H964" s="59"/>
      <c r="I964" s="59"/>
      <c r="J964" s="59"/>
      <c r="K964" s="59"/>
      <c r="L964" s="59"/>
      <c r="M964" s="59"/>
      <c r="N964" s="59"/>
      <c r="O964" s="59"/>
      <c r="P964" s="59"/>
      <c r="Q964" s="59"/>
      <c r="R964" s="59"/>
      <c r="S964" s="59"/>
      <c r="T964" s="59"/>
      <c r="U964" s="59"/>
      <c r="V964" s="59"/>
    </row>
    <row r="965" spans="1:22">
      <c r="A965" s="59"/>
      <c r="B965" s="59"/>
      <c r="C965" s="59"/>
      <c r="D965" s="59"/>
      <c r="E965" s="59"/>
      <c r="F965" s="59"/>
      <c r="G965" s="59"/>
      <c r="H965" s="59"/>
      <c r="I965" s="59"/>
      <c r="J965" s="59"/>
      <c r="K965" s="59"/>
      <c r="L965" s="59"/>
      <c r="M965" s="59"/>
      <c r="N965" s="59"/>
      <c r="O965" s="59"/>
      <c r="P965" s="59"/>
      <c r="Q965" s="59"/>
      <c r="R965" s="59"/>
      <c r="S965" s="59"/>
      <c r="T965" s="59"/>
      <c r="U965" s="59"/>
      <c r="V965" s="59"/>
    </row>
    <row r="966" spans="1:22">
      <c r="A966" s="59"/>
      <c r="B966" s="59"/>
      <c r="C966" s="59"/>
      <c r="D966" s="59"/>
      <c r="E966" s="59"/>
      <c r="F966" s="59"/>
      <c r="G966" s="59"/>
      <c r="H966" s="59"/>
      <c r="I966" s="59"/>
      <c r="J966" s="59"/>
      <c r="K966" s="59"/>
      <c r="L966" s="59"/>
      <c r="M966" s="59"/>
      <c r="N966" s="59"/>
      <c r="O966" s="59"/>
      <c r="P966" s="59"/>
      <c r="Q966" s="59"/>
      <c r="R966" s="59"/>
      <c r="S966" s="59"/>
      <c r="T966" s="59"/>
      <c r="U966" s="59"/>
      <c r="V966" s="59"/>
    </row>
    <row r="967" spans="1:22">
      <c r="A967" s="59"/>
      <c r="B967" s="59"/>
      <c r="C967" s="59"/>
      <c r="D967" s="59"/>
      <c r="E967" s="59"/>
      <c r="F967" s="59"/>
      <c r="G967" s="59"/>
      <c r="H967" s="59"/>
      <c r="I967" s="59"/>
      <c r="J967" s="59"/>
      <c r="K967" s="59"/>
      <c r="L967" s="59"/>
      <c r="M967" s="59"/>
      <c r="N967" s="59"/>
      <c r="O967" s="59"/>
      <c r="P967" s="59"/>
      <c r="Q967" s="59"/>
      <c r="R967" s="59"/>
      <c r="S967" s="59"/>
      <c r="T967" s="59"/>
      <c r="U967" s="59"/>
      <c r="V967" s="59"/>
    </row>
    <row r="968" spans="1:22">
      <c r="A968" s="59"/>
      <c r="B968" s="59"/>
      <c r="C968" s="59"/>
      <c r="D968" s="59"/>
      <c r="E968" s="59"/>
      <c r="F968" s="59"/>
      <c r="G968" s="59"/>
      <c r="H968" s="59"/>
      <c r="I968" s="59"/>
      <c r="J968" s="59"/>
      <c r="K968" s="59"/>
      <c r="L968" s="59"/>
      <c r="M968" s="59"/>
      <c r="N968" s="59"/>
      <c r="O968" s="59"/>
      <c r="P968" s="59"/>
      <c r="Q968" s="59"/>
      <c r="R968" s="59"/>
      <c r="S968" s="59"/>
      <c r="T968" s="59"/>
      <c r="U968" s="59"/>
      <c r="V968" s="59"/>
    </row>
    <row r="969" spans="1:22">
      <c r="A969" s="59"/>
      <c r="B969" s="59"/>
      <c r="C969" s="59"/>
      <c r="D969" s="59"/>
      <c r="E969" s="59"/>
      <c r="F969" s="59"/>
      <c r="G969" s="59"/>
      <c r="H969" s="59"/>
      <c r="I969" s="59"/>
      <c r="J969" s="59"/>
      <c r="K969" s="59"/>
      <c r="L969" s="59"/>
      <c r="M969" s="59"/>
      <c r="N969" s="59"/>
      <c r="O969" s="59"/>
      <c r="P969" s="59"/>
      <c r="Q969" s="59"/>
      <c r="R969" s="59"/>
      <c r="S969" s="59"/>
      <c r="T969" s="59"/>
      <c r="U969" s="59"/>
      <c r="V969" s="59"/>
    </row>
    <row r="970" spans="1:22">
      <c r="A970" s="59"/>
      <c r="B970" s="59"/>
      <c r="C970" s="59"/>
      <c r="D970" s="59"/>
      <c r="E970" s="59"/>
      <c r="F970" s="59"/>
      <c r="G970" s="59"/>
      <c r="H970" s="59"/>
      <c r="I970" s="59"/>
      <c r="J970" s="59"/>
      <c r="K970" s="59"/>
      <c r="L970" s="59"/>
      <c r="M970" s="59"/>
      <c r="N970" s="59"/>
      <c r="O970" s="59"/>
      <c r="P970" s="59"/>
      <c r="Q970" s="59"/>
      <c r="R970" s="59"/>
      <c r="S970" s="59"/>
      <c r="T970" s="59"/>
      <c r="U970" s="59"/>
      <c r="V970" s="59"/>
    </row>
    <row r="971" spans="1:22">
      <c r="A971" s="59"/>
      <c r="B971" s="59"/>
      <c r="C971" s="59"/>
      <c r="D971" s="59"/>
      <c r="E971" s="59"/>
      <c r="F971" s="59"/>
      <c r="G971" s="59"/>
      <c r="H971" s="59"/>
      <c r="I971" s="59"/>
      <c r="J971" s="59"/>
      <c r="K971" s="59"/>
      <c r="L971" s="59"/>
      <c r="M971" s="59"/>
      <c r="N971" s="59"/>
      <c r="O971" s="59"/>
      <c r="P971" s="59"/>
      <c r="Q971" s="59"/>
      <c r="R971" s="59"/>
      <c r="S971" s="59"/>
      <c r="T971" s="59"/>
      <c r="U971" s="59"/>
      <c r="V971" s="59"/>
    </row>
    <row r="972" spans="1:22">
      <c r="A972" s="59"/>
      <c r="B972" s="59"/>
      <c r="C972" s="59"/>
      <c r="D972" s="59"/>
      <c r="E972" s="59"/>
      <c r="F972" s="59"/>
      <c r="G972" s="59"/>
      <c r="H972" s="59"/>
      <c r="I972" s="59"/>
      <c r="J972" s="59"/>
      <c r="K972" s="59"/>
      <c r="L972" s="59"/>
      <c r="M972" s="59"/>
      <c r="N972" s="59"/>
      <c r="O972" s="59"/>
      <c r="P972" s="59"/>
      <c r="Q972" s="59"/>
      <c r="R972" s="59"/>
      <c r="S972" s="59"/>
      <c r="T972" s="59"/>
      <c r="U972" s="59"/>
      <c r="V972" s="59"/>
    </row>
    <row r="973" spans="1:22">
      <c r="A973" s="59"/>
      <c r="B973" s="59"/>
      <c r="C973" s="59"/>
      <c r="D973" s="59"/>
      <c r="E973" s="59"/>
      <c r="F973" s="59"/>
      <c r="G973" s="59"/>
      <c r="H973" s="59"/>
      <c r="I973" s="59"/>
      <c r="J973" s="59"/>
      <c r="K973" s="59"/>
      <c r="L973" s="59"/>
      <c r="M973" s="59"/>
      <c r="N973" s="59"/>
      <c r="O973" s="59"/>
      <c r="P973" s="59"/>
      <c r="Q973" s="59"/>
      <c r="R973" s="59"/>
      <c r="S973" s="59"/>
      <c r="T973" s="59"/>
      <c r="U973" s="59"/>
      <c r="V973" s="59"/>
    </row>
    <row r="974" spans="1:22">
      <c r="A974" s="59"/>
      <c r="B974" s="59"/>
      <c r="C974" s="59"/>
      <c r="D974" s="59"/>
      <c r="E974" s="59"/>
      <c r="F974" s="59"/>
      <c r="G974" s="59"/>
      <c r="H974" s="59"/>
      <c r="I974" s="59"/>
      <c r="J974" s="59"/>
      <c r="K974" s="59"/>
      <c r="L974" s="59"/>
      <c r="M974" s="59"/>
      <c r="N974" s="59"/>
      <c r="O974" s="59"/>
      <c r="P974" s="59"/>
      <c r="Q974" s="59"/>
      <c r="R974" s="59"/>
      <c r="S974" s="59"/>
      <c r="T974" s="59"/>
      <c r="U974" s="59"/>
      <c r="V974" s="59"/>
    </row>
    <row r="975" spans="1:22">
      <c r="A975" s="59"/>
      <c r="B975" s="59"/>
      <c r="C975" s="59"/>
      <c r="D975" s="59"/>
      <c r="E975" s="59"/>
      <c r="F975" s="59"/>
      <c r="G975" s="59"/>
      <c r="H975" s="59"/>
      <c r="I975" s="59"/>
      <c r="J975" s="59"/>
      <c r="K975" s="59"/>
      <c r="L975" s="59"/>
      <c r="M975" s="59"/>
      <c r="N975" s="59"/>
      <c r="O975" s="59"/>
      <c r="P975" s="59"/>
      <c r="Q975" s="59"/>
      <c r="R975" s="59"/>
      <c r="S975" s="59"/>
      <c r="T975" s="59"/>
      <c r="U975" s="59"/>
      <c r="V975" s="59"/>
    </row>
    <row r="976" spans="1:22">
      <c r="A976" s="59"/>
      <c r="B976" s="59"/>
      <c r="C976" s="59"/>
      <c r="D976" s="59"/>
      <c r="E976" s="59"/>
      <c r="F976" s="59"/>
      <c r="G976" s="59"/>
      <c r="H976" s="59"/>
      <c r="I976" s="59"/>
      <c r="J976" s="59"/>
      <c r="K976" s="59"/>
      <c r="L976" s="59"/>
      <c r="M976" s="59"/>
      <c r="N976" s="59"/>
      <c r="O976" s="59"/>
      <c r="P976" s="59"/>
      <c r="Q976" s="59"/>
      <c r="R976" s="59"/>
      <c r="S976" s="59"/>
      <c r="T976" s="59"/>
      <c r="U976" s="59"/>
      <c r="V976" s="59"/>
    </row>
    <row r="977" spans="1:22">
      <c r="A977" s="59"/>
      <c r="B977" s="59"/>
      <c r="C977" s="59"/>
      <c r="D977" s="59"/>
      <c r="E977" s="59"/>
      <c r="F977" s="59"/>
      <c r="G977" s="59"/>
      <c r="H977" s="59"/>
      <c r="I977" s="59"/>
      <c r="J977" s="59"/>
      <c r="K977" s="59"/>
      <c r="L977" s="59"/>
      <c r="M977" s="59"/>
      <c r="N977" s="59"/>
      <c r="O977" s="59"/>
      <c r="P977" s="59"/>
      <c r="Q977" s="59"/>
      <c r="R977" s="59"/>
      <c r="S977" s="59"/>
      <c r="T977" s="59"/>
      <c r="U977" s="59"/>
      <c r="V977" s="59"/>
    </row>
    <row r="978" spans="1:22">
      <c r="A978" s="59"/>
      <c r="B978" s="59"/>
      <c r="C978" s="59"/>
      <c r="D978" s="59"/>
      <c r="E978" s="59"/>
      <c r="F978" s="59"/>
      <c r="G978" s="59"/>
      <c r="H978" s="59"/>
      <c r="I978" s="59"/>
      <c r="J978" s="59"/>
      <c r="K978" s="59"/>
      <c r="L978" s="59"/>
      <c r="M978" s="59"/>
      <c r="N978" s="59"/>
      <c r="O978" s="59"/>
      <c r="P978" s="59"/>
      <c r="Q978" s="59"/>
      <c r="R978" s="59"/>
      <c r="S978" s="59"/>
      <c r="T978" s="59"/>
      <c r="U978" s="59"/>
      <c r="V978" s="59"/>
    </row>
    <row r="979" spans="1:22">
      <c r="A979" s="59"/>
      <c r="B979" s="59"/>
      <c r="C979" s="59"/>
      <c r="D979" s="59"/>
      <c r="E979" s="59"/>
      <c r="F979" s="59"/>
      <c r="G979" s="59"/>
      <c r="H979" s="59"/>
      <c r="I979" s="59"/>
      <c r="J979" s="59"/>
      <c r="K979" s="59"/>
      <c r="L979" s="59"/>
      <c r="M979" s="59"/>
      <c r="N979" s="59"/>
      <c r="O979" s="59"/>
      <c r="P979" s="59"/>
      <c r="Q979" s="59"/>
      <c r="R979" s="59"/>
      <c r="S979" s="59"/>
      <c r="T979" s="59"/>
      <c r="U979" s="59"/>
      <c r="V979" s="59"/>
    </row>
    <row r="980" spans="1:22">
      <c r="A980" s="59"/>
      <c r="B980" s="59"/>
      <c r="C980" s="59"/>
      <c r="D980" s="59"/>
      <c r="E980" s="59"/>
      <c r="F980" s="59"/>
      <c r="G980" s="59"/>
      <c r="H980" s="59"/>
      <c r="I980" s="59"/>
      <c r="J980" s="59"/>
      <c r="K980" s="59"/>
      <c r="L980" s="59"/>
      <c r="M980" s="59"/>
      <c r="N980" s="59"/>
      <c r="O980" s="59"/>
      <c r="P980" s="59"/>
      <c r="Q980" s="59"/>
      <c r="R980" s="59"/>
      <c r="S980" s="59"/>
      <c r="T980" s="59"/>
      <c r="U980" s="59"/>
      <c r="V980" s="59"/>
    </row>
    <row r="981" spans="1:22">
      <c r="A981" s="59"/>
      <c r="B981" s="59"/>
      <c r="C981" s="59"/>
      <c r="D981" s="59"/>
      <c r="E981" s="59"/>
      <c r="F981" s="59"/>
      <c r="G981" s="59"/>
      <c r="H981" s="59"/>
      <c r="I981" s="59"/>
      <c r="J981" s="59"/>
      <c r="K981" s="59"/>
      <c r="L981" s="59"/>
      <c r="M981" s="59"/>
      <c r="N981" s="59"/>
      <c r="O981" s="59"/>
      <c r="P981" s="59"/>
      <c r="Q981" s="59"/>
      <c r="R981" s="59"/>
      <c r="S981" s="59"/>
      <c r="T981" s="59"/>
      <c r="U981" s="59"/>
      <c r="V981" s="59"/>
    </row>
    <row r="982" spans="1:22">
      <c r="A982" s="59"/>
      <c r="B982" s="59"/>
      <c r="C982" s="59"/>
      <c r="D982" s="59"/>
      <c r="E982" s="59"/>
      <c r="F982" s="59"/>
      <c r="G982" s="59"/>
      <c r="H982" s="59"/>
      <c r="I982" s="59"/>
      <c r="J982" s="59"/>
      <c r="K982" s="59"/>
      <c r="L982" s="59"/>
      <c r="M982" s="59"/>
      <c r="N982" s="59"/>
      <c r="O982" s="59"/>
      <c r="P982" s="59"/>
      <c r="Q982" s="59"/>
      <c r="R982" s="59"/>
      <c r="S982" s="59"/>
      <c r="T982" s="59"/>
      <c r="U982" s="59"/>
      <c r="V982" s="59"/>
    </row>
    <row r="983" spans="1:22">
      <c r="A983" s="59"/>
      <c r="B983" s="59"/>
      <c r="C983" s="59"/>
      <c r="D983" s="59"/>
      <c r="E983" s="59"/>
      <c r="F983" s="59"/>
      <c r="G983" s="59"/>
      <c r="H983" s="59"/>
      <c r="I983" s="59"/>
      <c r="J983" s="59"/>
      <c r="K983" s="59"/>
      <c r="L983" s="59"/>
      <c r="M983" s="59"/>
      <c r="N983" s="59"/>
      <c r="O983" s="59"/>
      <c r="P983" s="59"/>
      <c r="Q983" s="59"/>
      <c r="R983" s="59"/>
      <c r="S983" s="59"/>
      <c r="T983" s="59"/>
      <c r="U983" s="59"/>
      <c r="V983" s="59"/>
    </row>
    <row r="984" spans="1:22">
      <c r="A984" s="59"/>
      <c r="B984" s="59"/>
      <c r="C984" s="59"/>
      <c r="D984" s="59"/>
      <c r="E984" s="59"/>
      <c r="F984" s="59"/>
      <c r="G984" s="59"/>
      <c r="H984" s="59"/>
      <c r="I984" s="59"/>
      <c r="J984" s="59"/>
      <c r="K984" s="59"/>
      <c r="L984" s="59"/>
      <c r="M984" s="59"/>
      <c r="N984" s="59"/>
      <c r="O984" s="59"/>
      <c r="P984" s="59"/>
      <c r="Q984" s="59"/>
      <c r="R984" s="59"/>
      <c r="S984" s="59"/>
      <c r="T984" s="59"/>
      <c r="U984" s="59"/>
      <c r="V984" s="59"/>
    </row>
    <row r="985" spans="1:22">
      <c r="A985" s="59"/>
      <c r="B985" s="59"/>
      <c r="C985" s="59"/>
      <c r="D985" s="59"/>
      <c r="E985" s="59"/>
      <c r="F985" s="59"/>
      <c r="G985" s="59"/>
      <c r="H985" s="59"/>
      <c r="I985" s="59"/>
      <c r="J985" s="59"/>
      <c r="K985" s="59"/>
      <c r="L985" s="59"/>
      <c r="M985" s="59"/>
      <c r="N985" s="59"/>
      <c r="O985" s="59"/>
      <c r="P985" s="59"/>
      <c r="Q985" s="59"/>
      <c r="R985" s="59"/>
      <c r="S985" s="59"/>
      <c r="T985" s="59"/>
      <c r="U985" s="59"/>
      <c r="V985" s="59"/>
    </row>
    <row r="986" spans="1:22">
      <c r="A986" s="59"/>
      <c r="B986" s="59"/>
      <c r="C986" s="59"/>
      <c r="D986" s="59"/>
      <c r="E986" s="59"/>
      <c r="F986" s="59"/>
      <c r="G986" s="59"/>
      <c r="H986" s="59"/>
      <c r="I986" s="59"/>
      <c r="J986" s="59"/>
      <c r="K986" s="59"/>
      <c r="L986" s="59"/>
      <c r="M986" s="59"/>
      <c r="N986" s="59"/>
      <c r="O986" s="59"/>
      <c r="P986" s="59"/>
      <c r="Q986" s="59"/>
      <c r="R986" s="59"/>
      <c r="S986" s="59"/>
      <c r="T986" s="59"/>
      <c r="U986" s="59"/>
      <c r="V986" s="59"/>
    </row>
    <row r="987" spans="1:22">
      <c r="A987" s="59"/>
      <c r="B987" s="59"/>
      <c r="C987" s="59"/>
      <c r="D987" s="59"/>
      <c r="E987" s="59"/>
      <c r="F987" s="59"/>
      <c r="G987" s="59"/>
      <c r="H987" s="59"/>
      <c r="I987" s="59"/>
      <c r="J987" s="59"/>
      <c r="K987" s="59"/>
      <c r="L987" s="59"/>
      <c r="M987" s="59"/>
      <c r="N987" s="59"/>
      <c r="O987" s="59"/>
      <c r="P987" s="59"/>
      <c r="Q987" s="59"/>
      <c r="R987" s="59"/>
      <c r="S987" s="59"/>
      <c r="T987" s="59"/>
      <c r="U987" s="59"/>
      <c r="V987" s="59"/>
    </row>
    <row r="988" spans="1:22">
      <c r="A988" s="59"/>
      <c r="B988" s="59"/>
      <c r="C988" s="59"/>
      <c r="D988" s="59"/>
      <c r="E988" s="59"/>
      <c r="F988" s="59"/>
      <c r="G988" s="59"/>
      <c r="H988" s="59"/>
      <c r="I988" s="59"/>
      <c r="J988" s="59"/>
      <c r="K988" s="59"/>
      <c r="L988" s="59"/>
      <c r="M988" s="59"/>
      <c r="N988" s="59"/>
      <c r="O988" s="59"/>
      <c r="P988" s="59"/>
      <c r="Q988" s="59"/>
      <c r="R988" s="59"/>
      <c r="S988" s="59"/>
      <c r="T988" s="59"/>
      <c r="U988" s="59"/>
      <c r="V988" s="59"/>
    </row>
    <row r="989" spans="1:22">
      <c r="A989" s="59"/>
      <c r="B989" s="59"/>
      <c r="C989" s="59"/>
      <c r="D989" s="59"/>
      <c r="E989" s="59"/>
      <c r="F989" s="59"/>
      <c r="G989" s="59"/>
      <c r="H989" s="59"/>
      <c r="I989" s="59"/>
      <c r="J989" s="59"/>
      <c r="K989" s="59"/>
      <c r="L989" s="59"/>
      <c r="M989" s="59"/>
      <c r="N989" s="59"/>
      <c r="O989" s="59"/>
      <c r="P989" s="59"/>
      <c r="Q989" s="59"/>
      <c r="R989" s="59"/>
      <c r="S989" s="59"/>
      <c r="T989" s="59"/>
      <c r="U989" s="59"/>
      <c r="V989" s="59"/>
    </row>
    <row r="990" spans="1:22">
      <c r="A990" s="59"/>
      <c r="B990" s="59"/>
      <c r="C990" s="59"/>
      <c r="D990" s="59"/>
      <c r="E990" s="59"/>
      <c r="F990" s="59"/>
      <c r="G990" s="59"/>
      <c r="H990" s="59"/>
      <c r="I990" s="59"/>
      <c r="J990" s="59"/>
      <c r="K990" s="59"/>
      <c r="L990" s="59"/>
      <c r="M990" s="59"/>
      <c r="N990" s="59"/>
      <c r="O990" s="59"/>
      <c r="P990" s="59"/>
      <c r="Q990" s="59"/>
      <c r="R990" s="59"/>
      <c r="S990" s="59"/>
      <c r="T990" s="59"/>
      <c r="U990" s="59"/>
      <c r="V990" s="59"/>
    </row>
    <row r="991" spans="1:22">
      <c r="A991" s="59"/>
      <c r="B991" s="59"/>
      <c r="C991" s="59"/>
      <c r="D991" s="59"/>
      <c r="E991" s="59"/>
      <c r="F991" s="59"/>
      <c r="G991" s="59"/>
      <c r="H991" s="59"/>
      <c r="I991" s="59"/>
      <c r="J991" s="59"/>
      <c r="K991" s="59"/>
      <c r="L991" s="59"/>
      <c r="M991" s="59"/>
      <c r="N991" s="59"/>
      <c r="O991" s="59"/>
      <c r="P991" s="59"/>
      <c r="Q991" s="59"/>
      <c r="R991" s="59"/>
      <c r="S991" s="59"/>
      <c r="T991" s="59"/>
      <c r="U991" s="59"/>
      <c r="V991" s="59"/>
    </row>
    <row r="992" spans="1:22">
      <c r="A992" s="59"/>
      <c r="B992" s="59"/>
      <c r="C992" s="59"/>
      <c r="D992" s="59"/>
      <c r="E992" s="59"/>
      <c r="F992" s="59"/>
      <c r="G992" s="59"/>
      <c r="H992" s="59"/>
      <c r="I992" s="59"/>
      <c r="J992" s="59"/>
      <c r="K992" s="59"/>
      <c r="L992" s="59"/>
      <c r="M992" s="59"/>
      <c r="N992" s="59"/>
      <c r="O992" s="59"/>
      <c r="P992" s="59"/>
      <c r="Q992" s="59"/>
      <c r="R992" s="59"/>
      <c r="S992" s="59"/>
      <c r="T992" s="59"/>
      <c r="U992" s="59"/>
      <c r="V992" s="59"/>
    </row>
    <row r="993" spans="1:22">
      <c r="A993" s="59"/>
      <c r="B993" s="59"/>
      <c r="C993" s="59"/>
      <c r="D993" s="59"/>
      <c r="E993" s="59"/>
      <c r="F993" s="59"/>
      <c r="G993" s="59"/>
      <c r="H993" s="59"/>
      <c r="I993" s="59"/>
      <c r="J993" s="59"/>
      <c r="K993" s="59"/>
      <c r="L993" s="59"/>
      <c r="M993" s="59"/>
      <c r="N993" s="59"/>
      <c r="O993" s="59"/>
      <c r="P993" s="59"/>
      <c r="Q993" s="59"/>
      <c r="R993" s="59"/>
      <c r="S993" s="59"/>
      <c r="T993" s="59"/>
      <c r="U993" s="59"/>
      <c r="V993" s="59"/>
    </row>
    <row r="994" spans="1:22">
      <c r="A994" s="59"/>
      <c r="B994" s="59"/>
      <c r="C994" s="59"/>
      <c r="D994" s="59"/>
      <c r="E994" s="59"/>
      <c r="F994" s="59"/>
      <c r="G994" s="59"/>
      <c r="H994" s="59"/>
      <c r="I994" s="59"/>
      <c r="J994" s="59"/>
      <c r="K994" s="59"/>
      <c r="L994" s="59"/>
      <c r="M994" s="59"/>
      <c r="N994" s="59"/>
      <c r="O994" s="59"/>
      <c r="P994" s="59"/>
      <c r="Q994" s="59"/>
      <c r="R994" s="59"/>
      <c r="S994" s="59"/>
      <c r="T994" s="59"/>
      <c r="U994" s="59"/>
      <c r="V994" s="59"/>
    </row>
    <row r="995" spans="1:22">
      <c r="A995" s="59"/>
      <c r="B995" s="59"/>
      <c r="C995" s="59"/>
      <c r="D995" s="59"/>
      <c r="E995" s="59"/>
      <c r="F995" s="59"/>
      <c r="G995" s="59"/>
      <c r="H995" s="59"/>
      <c r="I995" s="59"/>
      <c r="J995" s="59"/>
      <c r="K995" s="59"/>
      <c r="L995" s="59"/>
      <c r="M995" s="59"/>
      <c r="N995" s="59"/>
      <c r="O995" s="59"/>
      <c r="P995" s="59"/>
      <c r="Q995" s="59"/>
      <c r="R995" s="59"/>
      <c r="S995" s="59"/>
      <c r="T995" s="59"/>
      <c r="U995" s="59"/>
      <c r="V995" s="59"/>
    </row>
    <row r="996" spans="1:22">
      <c r="A996" s="59"/>
      <c r="B996" s="59"/>
      <c r="C996" s="59"/>
      <c r="D996" s="59"/>
      <c r="E996" s="59"/>
      <c r="F996" s="59"/>
      <c r="G996" s="59"/>
      <c r="H996" s="59"/>
      <c r="I996" s="59"/>
      <c r="J996" s="59"/>
      <c r="K996" s="59"/>
      <c r="L996" s="59"/>
      <c r="M996" s="59"/>
      <c r="N996" s="59"/>
      <c r="O996" s="59"/>
      <c r="P996" s="59"/>
      <c r="Q996" s="59"/>
      <c r="R996" s="59"/>
      <c r="S996" s="59"/>
      <c r="T996" s="59"/>
      <c r="U996" s="59"/>
      <c r="V996" s="59"/>
    </row>
    <row r="997" spans="1:22">
      <c r="A997" s="59"/>
      <c r="B997" s="59"/>
      <c r="C997" s="59"/>
      <c r="D997" s="59"/>
      <c r="E997" s="59"/>
      <c r="F997" s="59"/>
      <c r="G997" s="59"/>
      <c r="H997" s="59"/>
      <c r="I997" s="59"/>
      <c r="J997" s="59"/>
      <c r="K997" s="59"/>
      <c r="L997" s="59"/>
      <c r="M997" s="59"/>
      <c r="N997" s="59"/>
      <c r="O997" s="59"/>
      <c r="P997" s="59"/>
      <c r="Q997" s="59"/>
      <c r="R997" s="59"/>
      <c r="S997" s="59"/>
      <c r="T997" s="59"/>
      <c r="U997" s="59"/>
      <c r="V997" s="59"/>
    </row>
    <row r="998" spans="1:22">
      <c r="A998" s="59"/>
      <c r="B998" s="59"/>
      <c r="C998" s="59"/>
      <c r="D998" s="59"/>
      <c r="E998" s="59"/>
      <c r="F998" s="59"/>
      <c r="G998" s="59"/>
      <c r="H998" s="59"/>
      <c r="I998" s="59"/>
      <c r="J998" s="59"/>
      <c r="K998" s="59"/>
      <c r="L998" s="59"/>
      <c r="M998" s="59"/>
      <c r="N998" s="59"/>
      <c r="O998" s="59"/>
      <c r="P998" s="59"/>
      <c r="Q998" s="59"/>
      <c r="R998" s="59"/>
      <c r="S998" s="59"/>
      <c r="T998" s="59"/>
      <c r="U998" s="59"/>
      <c r="V998" s="59"/>
    </row>
    <row r="999" spans="1:22">
      <c r="A999" s="59"/>
      <c r="B999" s="59"/>
      <c r="C999" s="59"/>
      <c r="D999" s="59"/>
      <c r="E999" s="59"/>
      <c r="F999" s="59"/>
      <c r="G999" s="59"/>
      <c r="H999" s="59"/>
      <c r="I999" s="59"/>
      <c r="J999" s="59"/>
      <c r="K999" s="59"/>
      <c r="L999" s="59"/>
      <c r="M999" s="59"/>
      <c r="N999" s="59"/>
      <c r="O999" s="59"/>
      <c r="P999" s="59"/>
      <c r="Q999" s="59"/>
      <c r="R999" s="59"/>
      <c r="S999" s="59"/>
      <c r="T999" s="59"/>
      <c r="U999" s="59"/>
      <c r="V999" s="59"/>
    </row>
    <row r="1000" spans="1:22">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row>
    <row r="1001" spans="1:22">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row>
    <row r="1002" spans="1:22">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row>
    <row r="1003" spans="1:22">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row>
    <row r="1004" spans="1:22">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row>
    <row r="1005" spans="1:22">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row>
    <row r="1006" spans="1:22">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row>
    <row r="1007" spans="1:22">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row>
    <row r="1008" spans="1:22">
      <c r="A1008" s="59"/>
      <c r="B1008" s="59"/>
      <c r="C1008" s="59"/>
      <c r="D1008" s="59"/>
      <c r="E1008" s="59"/>
      <c r="F1008" s="59"/>
      <c r="G1008" s="59"/>
      <c r="H1008" s="59"/>
      <c r="I1008" s="59"/>
      <c r="J1008" s="59"/>
      <c r="K1008" s="59"/>
      <c r="L1008" s="59"/>
      <c r="M1008" s="59"/>
      <c r="N1008" s="59"/>
      <c r="O1008" s="59"/>
      <c r="P1008" s="59"/>
      <c r="Q1008" s="59"/>
      <c r="R1008" s="59"/>
      <c r="S1008" s="59"/>
      <c r="T1008" s="59"/>
      <c r="U1008" s="59"/>
      <c r="V1008" s="59"/>
    </row>
    <row r="1009" spans="1:22">
      <c r="A1009" s="59"/>
      <c r="B1009" s="59"/>
      <c r="C1009" s="59"/>
      <c r="D1009" s="59"/>
      <c r="E1009" s="59"/>
      <c r="F1009" s="59"/>
      <c r="G1009" s="59"/>
      <c r="H1009" s="59"/>
      <c r="I1009" s="59"/>
      <c r="J1009" s="59"/>
      <c r="K1009" s="59"/>
      <c r="L1009" s="59"/>
      <c r="M1009" s="59"/>
      <c r="N1009" s="59"/>
      <c r="O1009" s="59"/>
      <c r="P1009" s="59"/>
      <c r="Q1009" s="59"/>
      <c r="R1009" s="59"/>
      <c r="S1009" s="59"/>
      <c r="T1009" s="59"/>
      <c r="U1009" s="59"/>
      <c r="V1009" s="59"/>
    </row>
    <row r="1010" spans="1:22">
      <c r="A1010" s="59"/>
      <c r="B1010" s="59"/>
      <c r="C1010" s="59"/>
      <c r="D1010" s="59"/>
      <c r="E1010" s="59"/>
      <c r="F1010" s="59"/>
      <c r="G1010" s="59"/>
      <c r="H1010" s="59"/>
      <c r="I1010" s="59"/>
      <c r="J1010" s="59"/>
      <c r="K1010" s="59"/>
      <c r="L1010" s="59"/>
      <c r="M1010" s="59"/>
      <c r="N1010" s="59"/>
      <c r="O1010" s="59"/>
      <c r="P1010" s="59"/>
      <c r="Q1010" s="59"/>
      <c r="R1010" s="59"/>
      <c r="S1010" s="59"/>
      <c r="T1010" s="59"/>
      <c r="U1010" s="59"/>
      <c r="V1010" s="59"/>
    </row>
    <row r="1011" spans="1:22">
      <c r="A1011" s="59"/>
      <c r="B1011" s="59"/>
      <c r="C1011" s="59"/>
      <c r="D1011" s="59"/>
      <c r="E1011" s="59"/>
      <c r="F1011" s="59"/>
      <c r="G1011" s="59"/>
      <c r="H1011" s="59"/>
      <c r="I1011" s="59"/>
      <c r="J1011" s="59"/>
      <c r="K1011" s="59"/>
      <c r="L1011" s="59"/>
      <c r="M1011" s="59"/>
      <c r="N1011" s="59"/>
      <c r="O1011" s="59"/>
      <c r="P1011" s="59"/>
      <c r="Q1011" s="59"/>
      <c r="R1011" s="59"/>
      <c r="S1011" s="59"/>
      <c r="T1011" s="59"/>
      <c r="U1011" s="59"/>
      <c r="V1011" s="59"/>
    </row>
    <row r="1012" spans="1:22">
      <c r="A1012" s="59"/>
      <c r="B1012" s="59"/>
      <c r="C1012" s="59"/>
      <c r="D1012" s="59"/>
      <c r="E1012" s="59"/>
      <c r="F1012" s="59"/>
      <c r="G1012" s="59"/>
      <c r="H1012" s="59"/>
      <c r="I1012" s="59"/>
      <c r="J1012" s="59"/>
      <c r="K1012" s="59"/>
      <c r="L1012" s="59"/>
      <c r="M1012" s="59"/>
      <c r="N1012" s="59"/>
      <c r="O1012" s="59"/>
      <c r="P1012" s="59"/>
      <c r="Q1012" s="59"/>
      <c r="R1012" s="59"/>
      <c r="S1012" s="59"/>
      <c r="T1012" s="59"/>
      <c r="U1012" s="59"/>
      <c r="V1012" s="59"/>
    </row>
    <row r="1013" spans="1:22">
      <c r="A1013" s="59"/>
      <c r="B1013" s="59"/>
      <c r="C1013" s="59"/>
      <c r="D1013" s="59"/>
      <c r="E1013" s="59"/>
      <c r="F1013" s="59"/>
      <c r="G1013" s="59"/>
      <c r="H1013" s="59"/>
      <c r="I1013" s="59"/>
      <c r="J1013" s="59"/>
      <c r="K1013" s="59"/>
      <c r="L1013" s="59"/>
      <c r="M1013" s="59"/>
      <c r="N1013" s="59"/>
      <c r="O1013" s="59"/>
      <c r="P1013" s="59"/>
      <c r="Q1013" s="59"/>
      <c r="R1013" s="59"/>
      <c r="S1013" s="59"/>
      <c r="T1013" s="59"/>
      <c r="U1013" s="59"/>
      <c r="V1013" s="59"/>
    </row>
    <row r="1014" spans="1:22">
      <c r="A1014" s="59"/>
      <c r="B1014" s="59"/>
      <c r="C1014" s="59"/>
      <c r="D1014" s="59"/>
      <c r="E1014" s="59"/>
      <c r="F1014" s="59"/>
      <c r="G1014" s="59"/>
      <c r="H1014" s="59"/>
      <c r="I1014" s="59"/>
      <c r="J1014" s="59"/>
      <c r="K1014" s="59"/>
      <c r="L1014" s="59"/>
      <c r="M1014" s="59"/>
      <c r="N1014" s="59"/>
      <c r="O1014" s="59"/>
      <c r="P1014" s="59"/>
      <c r="Q1014" s="59"/>
      <c r="R1014" s="59"/>
      <c r="S1014" s="59"/>
      <c r="T1014" s="59"/>
      <c r="U1014" s="59"/>
      <c r="V1014" s="59"/>
    </row>
    <row r="1015" spans="1:22">
      <c r="A1015" s="59"/>
      <c r="B1015" s="59"/>
      <c r="C1015" s="59"/>
      <c r="D1015" s="59"/>
      <c r="E1015" s="59"/>
      <c r="F1015" s="59"/>
      <c r="G1015" s="59"/>
      <c r="H1015" s="59"/>
      <c r="I1015" s="59"/>
      <c r="J1015" s="59"/>
      <c r="K1015" s="59"/>
      <c r="L1015" s="59"/>
      <c r="M1015" s="59"/>
      <c r="N1015" s="59"/>
      <c r="O1015" s="59"/>
      <c r="P1015" s="59"/>
      <c r="Q1015" s="59"/>
      <c r="R1015" s="59"/>
      <c r="S1015" s="59"/>
      <c r="T1015" s="59"/>
      <c r="U1015" s="59"/>
      <c r="V1015" s="59"/>
    </row>
    <row r="1016" spans="1:22">
      <c r="A1016" s="59"/>
      <c r="B1016" s="59"/>
      <c r="C1016" s="59"/>
      <c r="D1016" s="59"/>
      <c r="E1016" s="59"/>
      <c r="F1016" s="59"/>
      <c r="G1016" s="59"/>
      <c r="H1016" s="59"/>
      <c r="I1016" s="59"/>
      <c r="J1016" s="59"/>
      <c r="K1016" s="59"/>
      <c r="L1016" s="59"/>
      <c r="M1016" s="59"/>
      <c r="N1016" s="59"/>
      <c r="O1016" s="59"/>
      <c r="P1016" s="59"/>
      <c r="Q1016" s="59"/>
      <c r="R1016" s="59"/>
      <c r="S1016" s="59"/>
      <c r="T1016" s="59"/>
      <c r="U1016" s="59"/>
      <c r="V1016" s="59"/>
    </row>
    <row r="1017" spans="1:22">
      <c r="A1017" s="59"/>
      <c r="B1017" s="59"/>
      <c r="C1017" s="59"/>
      <c r="D1017" s="59"/>
      <c r="E1017" s="59"/>
      <c r="F1017" s="59"/>
      <c r="G1017" s="59"/>
      <c r="H1017" s="59"/>
      <c r="I1017" s="59"/>
      <c r="J1017" s="59"/>
      <c r="K1017" s="59"/>
      <c r="L1017" s="59"/>
      <c r="M1017" s="59"/>
      <c r="N1017" s="59"/>
      <c r="O1017" s="59"/>
      <c r="P1017" s="59"/>
      <c r="Q1017" s="59"/>
      <c r="R1017" s="59"/>
      <c r="S1017" s="59"/>
      <c r="T1017" s="59"/>
      <c r="U1017" s="59"/>
      <c r="V1017" s="59"/>
    </row>
    <row r="1018" spans="1:22">
      <c r="A1018" s="59"/>
      <c r="B1018" s="59"/>
      <c r="C1018" s="59"/>
      <c r="D1018" s="59"/>
      <c r="E1018" s="59"/>
      <c r="F1018" s="59"/>
      <c r="G1018" s="59"/>
      <c r="H1018" s="59"/>
      <c r="I1018" s="59"/>
      <c r="J1018" s="59"/>
      <c r="K1018" s="59"/>
      <c r="L1018" s="59"/>
      <c r="M1018" s="59"/>
      <c r="N1018" s="59"/>
      <c r="O1018" s="59"/>
      <c r="P1018" s="59"/>
      <c r="Q1018" s="59"/>
      <c r="R1018" s="59"/>
      <c r="S1018" s="59"/>
      <c r="T1018" s="59"/>
      <c r="U1018" s="59"/>
      <c r="V1018" s="59"/>
    </row>
    <row r="1019" spans="1:22">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row>
    <row r="1020" spans="1:22">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row>
    <row r="1021" spans="1:22">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row>
    <row r="1022" spans="1:22">
      <c r="A1022" s="59"/>
      <c r="B1022" s="59"/>
      <c r="C1022" s="59"/>
      <c r="D1022" s="59"/>
      <c r="E1022" s="59"/>
      <c r="F1022" s="59"/>
      <c r="G1022" s="59"/>
      <c r="H1022" s="59"/>
      <c r="I1022" s="59"/>
      <c r="J1022" s="59"/>
      <c r="K1022" s="59"/>
      <c r="L1022" s="59"/>
      <c r="M1022" s="59"/>
      <c r="N1022" s="59"/>
      <c r="O1022" s="59"/>
      <c r="P1022" s="59"/>
      <c r="Q1022" s="59"/>
      <c r="R1022" s="59"/>
      <c r="S1022" s="59"/>
      <c r="T1022" s="59"/>
      <c r="U1022" s="59"/>
      <c r="V1022" s="59"/>
    </row>
    <row r="1023" spans="1:22">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row>
    <row r="1024" spans="1:22">
      <c r="A1024" s="59"/>
      <c r="B1024" s="59"/>
      <c r="C1024" s="59"/>
      <c r="D1024" s="59"/>
      <c r="E1024" s="59"/>
      <c r="F1024" s="59"/>
      <c r="G1024" s="59"/>
      <c r="H1024" s="59"/>
      <c r="I1024" s="59"/>
      <c r="J1024" s="59"/>
      <c r="K1024" s="59"/>
      <c r="L1024" s="59"/>
      <c r="M1024" s="59"/>
      <c r="N1024" s="59"/>
      <c r="O1024" s="59"/>
      <c r="P1024" s="59"/>
      <c r="Q1024" s="59"/>
      <c r="R1024" s="59"/>
      <c r="S1024" s="59"/>
      <c r="T1024" s="59"/>
      <c r="U1024" s="59"/>
      <c r="V1024" s="59"/>
    </row>
    <row r="1025" spans="1:22">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row>
    <row r="1026" spans="1:22">
      <c r="A1026" s="59"/>
      <c r="B1026" s="59"/>
      <c r="C1026" s="59"/>
      <c r="D1026" s="59"/>
      <c r="E1026" s="59"/>
      <c r="F1026" s="59"/>
      <c r="G1026" s="59"/>
      <c r="H1026" s="59"/>
      <c r="I1026" s="59"/>
      <c r="J1026" s="59"/>
      <c r="K1026" s="59"/>
      <c r="L1026" s="59"/>
      <c r="M1026" s="59"/>
      <c r="N1026" s="59"/>
      <c r="O1026" s="59"/>
      <c r="P1026" s="59"/>
      <c r="Q1026" s="59"/>
      <c r="R1026" s="59"/>
      <c r="S1026" s="59"/>
      <c r="T1026" s="59"/>
      <c r="U1026" s="59"/>
      <c r="V1026" s="59"/>
    </row>
    <row r="1027" spans="1:22">
      <c r="A1027" s="59"/>
      <c r="B1027" s="59"/>
      <c r="C1027" s="59"/>
      <c r="D1027" s="59"/>
      <c r="E1027" s="59"/>
      <c r="F1027" s="59"/>
      <c r="G1027" s="59"/>
      <c r="H1027" s="59"/>
      <c r="I1027" s="59"/>
      <c r="J1027" s="59"/>
      <c r="K1027" s="59"/>
      <c r="L1027" s="59"/>
      <c r="M1027" s="59"/>
      <c r="N1027" s="59"/>
      <c r="O1027" s="59"/>
      <c r="P1027" s="59"/>
      <c r="Q1027" s="59"/>
      <c r="R1027" s="59"/>
      <c r="S1027" s="59"/>
      <c r="T1027" s="59"/>
      <c r="U1027" s="59"/>
      <c r="V1027" s="59"/>
    </row>
    <row r="1028" spans="1:22">
      <c r="A1028" s="59"/>
      <c r="B1028" s="59"/>
      <c r="C1028" s="59"/>
      <c r="D1028" s="59"/>
      <c r="E1028" s="59"/>
      <c r="F1028" s="59"/>
      <c r="G1028" s="59"/>
      <c r="H1028" s="59"/>
      <c r="I1028" s="59"/>
      <c r="J1028" s="59"/>
      <c r="K1028" s="59"/>
      <c r="L1028" s="59"/>
      <c r="M1028" s="59"/>
      <c r="N1028" s="59"/>
      <c r="O1028" s="59"/>
      <c r="P1028" s="59"/>
      <c r="Q1028" s="59"/>
      <c r="R1028" s="59"/>
      <c r="S1028" s="59"/>
      <c r="T1028" s="59"/>
      <c r="U1028" s="59"/>
      <c r="V1028" s="59"/>
    </row>
    <row r="1029" spans="1:22">
      <c r="A1029" s="59"/>
      <c r="B1029" s="59"/>
      <c r="C1029" s="59"/>
      <c r="D1029" s="59"/>
      <c r="E1029" s="59"/>
      <c r="F1029" s="59"/>
      <c r="G1029" s="59"/>
      <c r="H1029" s="59"/>
      <c r="I1029" s="59"/>
      <c r="J1029" s="59"/>
      <c r="K1029" s="59"/>
      <c r="L1029" s="59"/>
      <c r="M1029" s="59"/>
      <c r="N1029" s="59"/>
      <c r="O1029" s="59"/>
      <c r="P1029" s="59"/>
      <c r="Q1029" s="59"/>
      <c r="R1029" s="59"/>
      <c r="S1029" s="59"/>
      <c r="T1029" s="59"/>
      <c r="U1029" s="59"/>
      <c r="V1029" s="59"/>
    </row>
    <row r="1030" spans="1:22">
      <c r="A1030" s="59"/>
      <c r="B1030" s="59"/>
      <c r="C1030" s="59"/>
      <c r="D1030" s="59"/>
      <c r="E1030" s="59"/>
      <c r="F1030" s="59"/>
      <c r="G1030" s="59"/>
      <c r="H1030" s="59"/>
      <c r="I1030" s="59"/>
      <c r="J1030" s="59"/>
      <c r="K1030" s="59"/>
      <c r="L1030" s="59"/>
      <c r="M1030" s="59"/>
      <c r="N1030" s="59"/>
      <c r="O1030" s="59"/>
      <c r="P1030" s="59"/>
      <c r="Q1030" s="59"/>
      <c r="R1030" s="59"/>
      <c r="S1030" s="59"/>
      <c r="T1030" s="59"/>
      <c r="U1030" s="59"/>
      <c r="V1030" s="59"/>
    </row>
    <row r="1031" spans="1:22">
      <c r="A1031" s="59"/>
      <c r="B1031" s="59"/>
      <c r="C1031" s="59"/>
      <c r="D1031" s="59"/>
      <c r="E1031" s="59"/>
      <c r="F1031" s="59"/>
      <c r="G1031" s="59"/>
      <c r="H1031" s="59"/>
      <c r="I1031" s="59"/>
      <c r="J1031" s="59"/>
      <c r="K1031" s="59"/>
      <c r="L1031" s="59"/>
      <c r="M1031" s="59"/>
      <c r="N1031" s="59"/>
      <c r="O1031" s="59"/>
      <c r="P1031" s="59"/>
      <c r="Q1031" s="59"/>
      <c r="R1031" s="59"/>
      <c r="S1031" s="59"/>
      <c r="T1031" s="59"/>
      <c r="U1031" s="59"/>
      <c r="V1031" s="59"/>
    </row>
    <row r="1032" spans="1:22">
      <c r="A1032" s="59"/>
      <c r="B1032" s="59"/>
      <c r="C1032" s="59"/>
      <c r="D1032" s="59"/>
      <c r="E1032" s="59"/>
      <c r="F1032" s="59"/>
      <c r="G1032" s="59"/>
      <c r="H1032" s="59"/>
      <c r="I1032" s="59"/>
      <c r="J1032" s="59"/>
      <c r="K1032" s="59"/>
      <c r="L1032" s="59"/>
      <c r="M1032" s="59"/>
      <c r="N1032" s="59"/>
      <c r="O1032" s="59"/>
      <c r="P1032" s="59"/>
      <c r="Q1032" s="59"/>
      <c r="R1032" s="59"/>
      <c r="S1032" s="59"/>
      <c r="T1032" s="59"/>
      <c r="U1032" s="59"/>
      <c r="V1032" s="59"/>
    </row>
    <row r="1033" spans="1:22">
      <c r="A1033" s="59"/>
      <c r="B1033" s="59"/>
      <c r="C1033" s="59"/>
      <c r="D1033" s="59"/>
      <c r="E1033" s="59"/>
      <c r="F1033" s="59"/>
      <c r="G1033" s="59"/>
      <c r="H1033" s="59"/>
      <c r="I1033" s="59"/>
      <c r="J1033" s="59"/>
      <c r="K1033" s="59"/>
      <c r="L1033" s="59"/>
      <c r="M1033" s="59"/>
      <c r="N1033" s="59"/>
      <c r="O1033" s="59"/>
      <c r="P1033" s="59"/>
      <c r="Q1033" s="59"/>
      <c r="R1033" s="59"/>
      <c r="S1033" s="59"/>
      <c r="T1033" s="59"/>
      <c r="U1033" s="59"/>
      <c r="V1033" s="59"/>
    </row>
    <row r="1034" spans="1:22">
      <c r="A1034" s="59"/>
      <c r="B1034" s="59"/>
      <c r="C1034" s="59"/>
      <c r="D1034" s="59"/>
      <c r="E1034" s="59"/>
      <c r="F1034" s="59"/>
      <c r="G1034" s="59"/>
      <c r="H1034" s="59"/>
      <c r="I1034" s="59"/>
      <c r="J1034" s="59"/>
      <c r="K1034" s="59"/>
      <c r="L1034" s="59"/>
      <c r="M1034" s="59"/>
      <c r="N1034" s="59"/>
      <c r="O1034" s="59"/>
      <c r="P1034" s="59"/>
      <c r="Q1034" s="59"/>
      <c r="R1034" s="59"/>
      <c r="S1034" s="59"/>
      <c r="T1034" s="59"/>
      <c r="U1034" s="59"/>
      <c r="V1034" s="59"/>
    </row>
    <row r="1035" spans="1:22">
      <c r="A1035" s="59"/>
      <c r="B1035" s="59"/>
      <c r="C1035" s="59"/>
      <c r="D1035" s="59"/>
      <c r="E1035" s="59"/>
      <c r="F1035" s="59"/>
      <c r="G1035" s="59"/>
      <c r="H1035" s="59"/>
      <c r="I1035" s="59"/>
      <c r="J1035" s="59"/>
      <c r="K1035" s="59"/>
      <c r="L1035" s="59"/>
      <c r="M1035" s="59"/>
      <c r="N1035" s="59"/>
      <c r="O1035" s="59"/>
      <c r="P1035" s="59"/>
      <c r="Q1035" s="59"/>
      <c r="R1035" s="59"/>
      <c r="S1035" s="59"/>
      <c r="T1035" s="59"/>
      <c r="U1035" s="59"/>
      <c r="V1035" s="59"/>
    </row>
    <row r="1036" spans="1:22">
      <c r="A1036" s="59"/>
      <c r="B1036" s="59"/>
      <c r="C1036" s="59"/>
      <c r="D1036" s="59"/>
      <c r="E1036" s="59"/>
      <c r="F1036" s="59"/>
      <c r="G1036" s="59"/>
      <c r="H1036" s="59"/>
      <c r="I1036" s="59"/>
      <c r="J1036" s="59"/>
      <c r="K1036" s="59"/>
      <c r="L1036" s="59"/>
      <c r="M1036" s="59"/>
      <c r="N1036" s="59"/>
      <c r="O1036" s="59"/>
      <c r="P1036" s="59"/>
      <c r="Q1036" s="59"/>
      <c r="R1036" s="59"/>
      <c r="S1036" s="59"/>
      <c r="T1036" s="59"/>
      <c r="U1036" s="59"/>
      <c r="V1036" s="59"/>
    </row>
    <row r="1037" spans="1:22">
      <c r="A1037" s="59"/>
      <c r="B1037" s="59"/>
      <c r="C1037" s="59"/>
      <c r="D1037" s="59"/>
      <c r="E1037" s="59"/>
      <c r="F1037" s="59"/>
      <c r="G1037" s="59"/>
      <c r="H1037" s="59"/>
      <c r="I1037" s="59"/>
      <c r="J1037" s="59"/>
      <c r="K1037" s="59"/>
      <c r="L1037" s="59"/>
      <c r="M1037" s="59"/>
      <c r="N1037" s="59"/>
      <c r="O1037" s="59"/>
      <c r="P1037" s="59"/>
      <c r="Q1037" s="59"/>
      <c r="R1037" s="59"/>
      <c r="S1037" s="59"/>
      <c r="T1037" s="59"/>
      <c r="U1037" s="59"/>
      <c r="V1037" s="59"/>
    </row>
    <row r="1038" spans="1:22">
      <c r="A1038" s="59"/>
      <c r="B1038" s="59"/>
      <c r="C1038" s="59"/>
      <c r="D1038" s="59"/>
      <c r="E1038" s="59"/>
      <c r="F1038" s="59"/>
      <c r="G1038" s="59"/>
      <c r="H1038" s="59"/>
      <c r="I1038" s="59"/>
      <c r="J1038" s="59"/>
      <c r="K1038" s="59"/>
      <c r="L1038" s="59"/>
      <c r="M1038" s="59"/>
      <c r="N1038" s="59"/>
      <c r="O1038" s="59"/>
      <c r="P1038" s="59"/>
      <c r="Q1038" s="59"/>
      <c r="R1038" s="59"/>
      <c r="S1038" s="59"/>
      <c r="T1038" s="59"/>
      <c r="U1038" s="59"/>
      <c r="V1038" s="59"/>
    </row>
  </sheetData>
  <sheetProtection algorithmName="SHA-512" hashValue="/IdhWjIzHq8/uccc38afeiE1NQcFC2GpsLpSpxCeQS4BjCEM3yZspDcX9uxXOdHSYSA4yjoXbdYVasWmDA+eMA==" saltValue="DYtnhikU3ukO2p1hkfZzJg==" spinCount="100000" sheet="1" objects="1" scenarios="1"/>
  <mergeCells count="30">
    <mergeCell ref="A54:A77"/>
    <mergeCell ref="B54:B60"/>
    <mergeCell ref="B61:B64"/>
    <mergeCell ref="B65:B71"/>
    <mergeCell ref="A78:A99"/>
    <mergeCell ref="B94:B97"/>
    <mergeCell ref="B88:B93"/>
    <mergeCell ref="B98:C98"/>
    <mergeCell ref="B99:D99"/>
    <mergeCell ref="B101:C101"/>
    <mergeCell ref="B102:D102"/>
    <mergeCell ref="B76:C76"/>
    <mergeCell ref="B77:D77"/>
    <mergeCell ref="B72:B75"/>
    <mergeCell ref="B78:B82"/>
    <mergeCell ref="B83:B87"/>
    <mergeCell ref="B20:B25"/>
    <mergeCell ref="B28:B32"/>
    <mergeCell ref="B48:B51"/>
    <mergeCell ref="B52:C52"/>
    <mergeCell ref="A2:A27"/>
    <mergeCell ref="B2:B6"/>
    <mergeCell ref="B7:B12"/>
    <mergeCell ref="B13:B19"/>
    <mergeCell ref="B26:C26"/>
    <mergeCell ref="B27:D27"/>
    <mergeCell ref="A28:A53"/>
    <mergeCell ref="B53:D53"/>
    <mergeCell ref="B33:B38"/>
    <mergeCell ref="B39:B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D9EEB"/>
  </sheetPr>
  <dimension ref="A1:AO968"/>
  <sheetViews>
    <sheetView workbookViewId="0">
      <pane xSplit="5" ySplit="1" topLeftCell="F2" activePane="bottomRight" state="frozen"/>
      <selection pane="topRight" activeCell="F1" sqref="F1"/>
      <selection pane="bottomLeft" activeCell="A2" sqref="A2"/>
      <selection pane="bottomRight"/>
    </sheetView>
  </sheetViews>
  <sheetFormatPr baseColWidth="10" defaultColWidth="14.5" defaultRowHeight="15" customHeight="1"/>
  <cols>
    <col min="1" max="1" width="18.1640625" customWidth="1"/>
    <col min="2" max="2" width="16.83203125" customWidth="1"/>
    <col min="3" max="3" width="21.1640625" customWidth="1"/>
    <col min="4" max="4" width="16" customWidth="1"/>
    <col min="5" max="5" width="32" customWidth="1"/>
    <col min="6" max="6" width="39.6640625" customWidth="1"/>
    <col min="7" max="7" width="10.6640625" customWidth="1"/>
    <col min="8" max="8" width="27.33203125" customWidth="1"/>
    <col min="9" max="9" width="11.83203125" customWidth="1"/>
    <col min="10" max="10" width="24.1640625" customWidth="1"/>
    <col min="11" max="11" width="10.33203125" customWidth="1"/>
    <col min="12" max="12" width="53" customWidth="1"/>
    <col min="13" max="13" width="12" customWidth="1"/>
    <col min="14" max="14" width="32.83203125" customWidth="1"/>
    <col min="15" max="15" width="15.5" customWidth="1"/>
    <col min="16" max="16" width="36" customWidth="1"/>
    <col min="17" max="17" width="8.6640625" customWidth="1"/>
    <col min="18" max="18" width="28.6640625" customWidth="1"/>
    <col min="19" max="19" width="8.5" customWidth="1"/>
    <col min="20" max="20" width="42.1640625" customWidth="1"/>
    <col min="21" max="21" width="12.6640625" customWidth="1"/>
    <col min="22" max="22" width="49.5" customWidth="1"/>
    <col min="23" max="23" width="8.6640625" customWidth="1"/>
    <col min="24" max="24" width="33.5" customWidth="1"/>
    <col min="25" max="25" width="8.6640625" customWidth="1"/>
    <col min="26" max="26" width="42.5" customWidth="1"/>
    <col min="27" max="27" width="15.83203125" customWidth="1"/>
    <col min="28" max="28" width="33.5" customWidth="1"/>
    <col min="29" max="29" width="8.6640625" customWidth="1"/>
    <col min="30" max="30" width="43.5" customWidth="1"/>
    <col min="31" max="31" width="8.6640625" customWidth="1"/>
    <col min="32" max="32" width="48.5" customWidth="1"/>
    <col min="33" max="33" width="8.6640625" customWidth="1"/>
    <col min="34" max="34" width="33.6640625" customWidth="1"/>
    <col min="35" max="35" width="8.6640625" customWidth="1"/>
    <col min="36" max="36" width="28" customWidth="1"/>
    <col min="37" max="37" width="8.6640625" customWidth="1"/>
    <col min="38" max="38" width="26.1640625" customWidth="1"/>
    <col min="39" max="39" width="12.5" customWidth="1"/>
    <col min="40" max="40" width="57.5" customWidth="1"/>
    <col min="41" max="41" width="10.5" customWidth="1"/>
  </cols>
  <sheetData>
    <row r="1" spans="1:41" ht="39" customHeight="1">
      <c r="A1" s="69" t="s">
        <v>96</v>
      </c>
      <c r="B1" s="70" t="s">
        <v>97</v>
      </c>
      <c r="C1" s="70" t="s">
        <v>98</v>
      </c>
      <c r="D1" s="70" t="s">
        <v>99</v>
      </c>
      <c r="E1" s="70" t="s">
        <v>100</v>
      </c>
      <c r="F1" s="71" t="s">
        <v>101</v>
      </c>
      <c r="G1" s="71" t="s">
        <v>24</v>
      </c>
      <c r="H1" s="71" t="s">
        <v>102</v>
      </c>
      <c r="I1" s="71" t="s">
        <v>25</v>
      </c>
      <c r="J1" s="71" t="s">
        <v>103</v>
      </c>
      <c r="K1" s="71" t="s">
        <v>26</v>
      </c>
      <c r="L1" s="71" t="s">
        <v>104</v>
      </c>
      <c r="M1" s="71" t="s">
        <v>27</v>
      </c>
      <c r="N1" s="71" t="s">
        <v>105</v>
      </c>
      <c r="O1" s="71" t="s">
        <v>28</v>
      </c>
      <c r="P1" s="71" t="s">
        <v>106</v>
      </c>
      <c r="Q1" s="71" t="s">
        <v>29</v>
      </c>
      <c r="R1" s="71" t="s">
        <v>107</v>
      </c>
      <c r="S1" s="71" t="s">
        <v>30</v>
      </c>
      <c r="T1" s="71" t="s">
        <v>108</v>
      </c>
      <c r="U1" s="71" t="s">
        <v>109</v>
      </c>
      <c r="V1" s="71" t="s">
        <v>110</v>
      </c>
      <c r="W1" s="71" t="s">
        <v>111</v>
      </c>
      <c r="X1" s="71" t="s">
        <v>112</v>
      </c>
      <c r="Y1" s="71" t="s">
        <v>33</v>
      </c>
      <c r="Z1" s="71" t="s">
        <v>113</v>
      </c>
      <c r="AA1" s="71" t="s">
        <v>114</v>
      </c>
      <c r="AB1" s="71" t="s">
        <v>115</v>
      </c>
      <c r="AC1" s="71" t="s">
        <v>116</v>
      </c>
      <c r="AD1" s="71" t="s">
        <v>117</v>
      </c>
      <c r="AE1" s="71" t="s">
        <v>118</v>
      </c>
      <c r="AF1" s="71" t="s">
        <v>119</v>
      </c>
      <c r="AG1" s="71" t="s">
        <v>120</v>
      </c>
      <c r="AH1" s="71" t="s">
        <v>121</v>
      </c>
      <c r="AI1" s="71" t="s">
        <v>38</v>
      </c>
      <c r="AJ1" s="71" t="s">
        <v>122</v>
      </c>
      <c r="AK1" s="71" t="s">
        <v>39</v>
      </c>
      <c r="AL1" s="71" t="s">
        <v>123</v>
      </c>
      <c r="AM1" s="71" t="s">
        <v>40</v>
      </c>
      <c r="AN1" s="71" t="s">
        <v>124</v>
      </c>
      <c r="AO1" s="71" t="s">
        <v>41</v>
      </c>
    </row>
    <row r="2" spans="1:41" ht="180">
      <c r="A2" s="231" t="s">
        <v>125</v>
      </c>
      <c r="B2" s="232" t="s">
        <v>126</v>
      </c>
      <c r="C2" s="72" t="s">
        <v>127</v>
      </c>
      <c r="D2" s="73">
        <v>2</v>
      </c>
      <c r="E2" s="74" t="s">
        <v>128</v>
      </c>
      <c r="F2" s="75" t="s">
        <v>129</v>
      </c>
      <c r="G2" s="75">
        <v>2</v>
      </c>
      <c r="H2" s="75" t="s">
        <v>130</v>
      </c>
      <c r="I2" s="75">
        <v>0</v>
      </c>
      <c r="J2" s="75" t="s">
        <v>130</v>
      </c>
      <c r="K2" s="75">
        <v>0</v>
      </c>
      <c r="L2" s="76" t="s">
        <v>131</v>
      </c>
      <c r="M2" s="75">
        <v>2</v>
      </c>
      <c r="N2" s="75" t="s">
        <v>132</v>
      </c>
      <c r="O2" s="75">
        <v>0</v>
      </c>
      <c r="P2" s="75" t="s">
        <v>133</v>
      </c>
      <c r="Q2" s="75">
        <v>2</v>
      </c>
      <c r="R2" s="75" t="s">
        <v>134</v>
      </c>
      <c r="S2" s="75">
        <v>0.5</v>
      </c>
      <c r="T2" s="75" t="s">
        <v>135</v>
      </c>
      <c r="U2" s="75">
        <v>2</v>
      </c>
      <c r="V2" s="75" t="s">
        <v>136</v>
      </c>
      <c r="W2" s="75">
        <v>0.5</v>
      </c>
      <c r="X2" s="75" t="s">
        <v>137</v>
      </c>
      <c r="Y2" s="75">
        <v>2</v>
      </c>
      <c r="Z2" s="75" t="s">
        <v>138</v>
      </c>
      <c r="AA2" s="75">
        <v>2</v>
      </c>
      <c r="AB2" s="75" t="s">
        <v>139</v>
      </c>
      <c r="AC2" s="75">
        <v>2</v>
      </c>
      <c r="AD2" s="75" t="s">
        <v>140</v>
      </c>
      <c r="AE2" s="75">
        <v>2</v>
      </c>
      <c r="AF2" s="75" t="s">
        <v>141</v>
      </c>
      <c r="AG2" s="75">
        <v>2</v>
      </c>
      <c r="AH2" s="75" t="s">
        <v>142</v>
      </c>
      <c r="AI2" s="75">
        <v>0</v>
      </c>
      <c r="AJ2" s="75" t="s">
        <v>143</v>
      </c>
      <c r="AK2" s="75">
        <v>2</v>
      </c>
      <c r="AL2" s="75" t="s">
        <v>144</v>
      </c>
      <c r="AM2" s="75">
        <v>2</v>
      </c>
      <c r="AN2" s="75" t="s">
        <v>145</v>
      </c>
      <c r="AO2" s="75">
        <v>2</v>
      </c>
    </row>
    <row r="3" spans="1:41" ht="328">
      <c r="A3" s="211"/>
      <c r="B3" s="224"/>
      <c r="C3" s="72" t="s">
        <v>146</v>
      </c>
      <c r="D3" s="73">
        <v>1</v>
      </c>
      <c r="E3" s="73" t="s">
        <v>147</v>
      </c>
      <c r="F3" s="75" t="s">
        <v>148</v>
      </c>
      <c r="G3" s="75">
        <v>0</v>
      </c>
      <c r="H3" s="75" t="s">
        <v>130</v>
      </c>
      <c r="I3" s="75">
        <v>0</v>
      </c>
      <c r="J3" s="75" t="s">
        <v>130</v>
      </c>
      <c r="K3" s="75">
        <v>0</v>
      </c>
      <c r="L3" s="76" t="s">
        <v>149</v>
      </c>
      <c r="M3" s="75">
        <v>0</v>
      </c>
      <c r="N3" s="75" t="s">
        <v>150</v>
      </c>
      <c r="O3" s="75">
        <v>0</v>
      </c>
      <c r="P3" s="75" t="s">
        <v>151</v>
      </c>
      <c r="Q3" s="75">
        <v>0</v>
      </c>
      <c r="R3" s="75" t="s">
        <v>152</v>
      </c>
      <c r="S3" s="75">
        <v>0</v>
      </c>
      <c r="T3" s="75" t="s">
        <v>153</v>
      </c>
      <c r="U3" s="75">
        <v>0</v>
      </c>
      <c r="V3" s="75" t="s">
        <v>154</v>
      </c>
      <c r="W3" s="75">
        <v>0</v>
      </c>
      <c r="X3" s="75" t="s">
        <v>155</v>
      </c>
      <c r="Y3" s="75">
        <v>0</v>
      </c>
      <c r="Z3" s="75" t="s">
        <v>156</v>
      </c>
      <c r="AA3" s="75">
        <v>0</v>
      </c>
      <c r="AB3" s="75" t="s">
        <v>157</v>
      </c>
      <c r="AC3" s="75">
        <v>0</v>
      </c>
      <c r="AD3" s="75" t="s">
        <v>158</v>
      </c>
      <c r="AE3" s="75">
        <v>0</v>
      </c>
      <c r="AF3" s="75" t="s">
        <v>159</v>
      </c>
      <c r="AG3" s="75">
        <v>0</v>
      </c>
      <c r="AH3" s="75" t="s">
        <v>160</v>
      </c>
      <c r="AI3" s="75">
        <v>0</v>
      </c>
      <c r="AJ3" s="75" t="s">
        <v>161</v>
      </c>
      <c r="AK3" s="75">
        <v>0</v>
      </c>
      <c r="AL3" s="75" t="s">
        <v>162</v>
      </c>
      <c r="AM3" s="75">
        <v>0</v>
      </c>
      <c r="AN3" s="75" t="s">
        <v>130</v>
      </c>
      <c r="AO3" s="75">
        <v>0</v>
      </c>
    </row>
    <row r="4" spans="1:41" ht="180">
      <c r="A4" s="211"/>
      <c r="B4" s="217"/>
      <c r="C4" s="72" t="s">
        <v>163</v>
      </c>
      <c r="D4" s="73">
        <v>1</v>
      </c>
      <c r="E4" s="73" t="s">
        <v>164</v>
      </c>
      <c r="F4" s="75" t="s">
        <v>130</v>
      </c>
      <c r="G4" s="75">
        <v>0</v>
      </c>
      <c r="H4" s="75" t="s">
        <v>130</v>
      </c>
      <c r="I4" s="75">
        <v>0</v>
      </c>
      <c r="J4" s="75" t="s">
        <v>130</v>
      </c>
      <c r="K4" s="75">
        <v>0</v>
      </c>
      <c r="L4" s="76" t="s">
        <v>165</v>
      </c>
      <c r="M4" s="76">
        <v>0</v>
      </c>
      <c r="N4" s="75" t="s">
        <v>166</v>
      </c>
      <c r="O4" s="75">
        <v>0</v>
      </c>
      <c r="P4" s="75" t="s">
        <v>167</v>
      </c>
      <c r="Q4" s="75">
        <v>0</v>
      </c>
      <c r="R4" s="75" t="s">
        <v>168</v>
      </c>
      <c r="S4" s="75">
        <v>0</v>
      </c>
      <c r="T4" s="75" t="s">
        <v>169</v>
      </c>
      <c r="U4" s="75">
        <v>0</v>
      </c>
      <c r="V4" s="75" t="s">
        <v>170</v>
      </c>
      <c r="W4" s="75">
        <v>0</v>
      </c>
      <c r="X4" s="75" t="s">
        <v>171</v>
      </c>
      <c r="Y4" s="75">
        <v>0</v>
      </c>
      <c r="Z4" s="75" t="s">
        <v>172</v>
      </c>
      <c r="AA4" s="75">
        <v>0</v>
      </c>
      <c r="AB4" s="75" t="s">
        <v>173</v>
      </c>
      <c r="AC4" s="75">
        <v>0</v>
      </c>
      <c r="AD4" s="75" t="s">
        <v>174</v>
      </c>
      <c r="AE4" s="75">
        <v>0</v>
      </c>
      <c r="AF4" s="75" t="s">
        <v>175</v>
      </c>
      <c r="AG4" s="75">
        <v>0</v>
      </c>
      <c r="AH4" s="75" t="s">
        <v>176</v>
      </c>
      <c r="AI4" s="75">
        <v>0</v>
      </c>
      <c r="AJ4" s="75" t="s">
        <v>177</v>
      </c>
      <c r="AK4" s="75">
        <v>0</v>
      </c>
      <c r="AL4" s="76" t="s">
        <v>130</v>
      </c>
      <c r="AM4" s="76">
        <v>0</v>
      </c>
      <c r="AN4" s="75" t="s">
        <v>178</v>
      </c>
      <c r="AO4" s="75">
        <v>0</v>
      </c>
    </row>
    <row r="5" spans="1:41" ht="328">
      <c r="A5" s="211"/>
      <c r="B5" s="232" t="s">
        <v>179</v>
      </c>
      <c r="C5" s="72" t="s">
        <v>180</v>
      </c>
      <c r="D5" s="72">
        <v>2</v>
      </c>
      <c r="E5" s="72" t="s">
        <v>181</v>
      </c>
      <c r="F5" s="77" t="s">
        <v>182</v>
      </c>
      <c r="G5" s="77">
        <v>2</v>
      </c>
      <c r="H5" s="77" t="s">
        <v>130</v>
      </c>
      <c r="I5" s="77">
        <v>0</v>
      </c>
      <c r="J5" s="77" t="s">
        <v>130</v>
      </c>
      <c r="K5" s="77">
        <v>0</v>
      </c>
      <c r="L5" s="77" t="s">
        <v>183</v>
      </c>
      <c r="M5" s="77">
        <v>0.5</v>
      </c>
      <c r="N5" s="77" t="s">
        <v>184</v>
      </c>
      <c r="O5" s="77">
        <v>0.5</v>
      </c>
      <c r="P5" s="77" t="s">
        <v>185</v>
      </c>
      <c r="Q5" s="77">
        <v>1</v>
      </c>
      <c r="R5" s="77" t="s">
        <v>186</v>
      </c>
      <c r="S5" s="77">
        <v>0.5</v>
      </c>
      <c r="T5" s="77" t="s">
        <v>187</v>
      </c>
      <c r="U5" s="77">
        <v>1</v>
      </c>
      <c r="V5" s="77" t="s">
        <v>188</v>
      </c>
      <c r="W5" s="77">
        <v>1</v>
      </c>
      <c r="X5" s="77" t="s">
        <v>189</v>
      </c>
      <c r="Y5" s="77">
        <v>0.5</v>
      </c>
      <c r="Z5" s="77" t="s">
        <v>190</v>
      </c>
      <c r="AA5" s="77">
        <v>0</v>
      </c>
      <c r="AB5" s="77" t="s">
        <v>191</v>
      </c>
      <c r="AC5" s="77">
        <v>0</v>
      </c>
      <c r="AD5" s="77" t="s">
        <v>192</v>
      </c>
      <c r="AE5" s="77">
        <v>0.5</v>
      </c>
      <c r="AF5" s="77" t="s">
        <v>193</v>
      </c>
      <c r="AG5" s="77">
        <v>0</v>
      </c>
      <c r="AH5" s="77" t="s">
        <v>194</v>
      </c>
      <c r="AI5" s="77">
        <v>0</v>
      </c>
      <c r="AJ5" s="77" t="s">
        <v>195</v>
      </c>
      <c r="AK5" s="77">
        <v>0.5</v>
      </c>
      <c r="AL5" s="77" t="s">
        <v>196</v>
      </c>
      <c r="AM5" s="77">
        <v>2</v>
      </c>
      <c r="AN5" s="77" t="s">
        <v>197</v>
      </c>
      <c r="AO5" s="77">
        <v>2</v>
      </c>
    </row>
    <row r="6" spans="1:41" ht="409.6">
      <c r="A6" s="211"/>
      <c r="B6" s="224"/>
      <c r="C6" s="72" t="s">
        <v>198</v>
      </c>
      <c r="D6" s="72">
        <v>1</v>
      </c>
      <c r="E6" s="72" t="s">
        <v>199</v>
      </c>
      <c r="F6" s="77" t="s">
        <v>200</v>
      </c>
      <c r="G6" s="77">
        <v>0.5</v>
      </c>
      <c r="H6" s="77" t="s">
        <v>130</v>
      </c>
      <c r="I6" s="77">
        <v>0</v>
      </c>
      <c r="J6" s="77" t="s">
        <v>130</v>
      </c>
      <c r="K6" s="77">
        <v>0</v>
      </c>
      <c r="L6" s="77" t="s">
        <v>201</v>
      </c>
      <c r="M6" s="77">
        <v>0.75</v>
      </c>
      <c r="N6" s="77" t="s">
        <v>202</v>
      </c>
      <c r="O6" s="77">
        <v>0</v>
      </c>
      <c r="P6" s="77" t="s">
        <v>203</v>
      </c>
      <c r="Q6" s="77">
        <v>0</v>
      </c>
      <c r="R6" s="77" t="s">
        <v>204</v>
      </c>
      <c r="S6" s="77">
        <v>0.75</v>
      </c>
      <c r="T6" s="77" t="s">
        <v>205</v>
      </c>
      <c r="U6" s="77">
        <v>0</v>
      </c>
      <c r="V6" s="77" t="s">
        <v>206</v>
      </c>
      <c r="W6" s="77">
        <v>0</v>
      </c>
      <c r="X6" s="77" t="s">
        <v>207</v>
      </c>
      <c r="Y6" s="77">
        <v>1</v>
      </c>
      <c r="Z6" s="77" t="s">
        <v>208</v>
      </c>
      <c r="AA6" s="77">
        <v>0</v>
      </c>
      <c r="AB6" s="77" t="s">
        <v>209</v>
      </c>
      <c r="AC6" s="77">
        <v>0</v>
      </c>
      <c r="AD6" s="77" t="s">
        <v>210</v>
      </c>
      <c r="AE6" s="77">
        <v>0</v>
      </c>
      <c r="AF6" s="77" t="s">
        <v>211</v>
      </c>
      <c r="AG6" s="77">
        <v>0.25</v>
      </c>
      <c r="AH6" s="77" t="s">
        <v>130</v>
      </c>
      <c r="AI6" s="77">
        <v>0</v>
      </c>
      <c r="AJ6" s="77" t="s">
        <v>212</v>
      </c>
      <c r="AK6" s="77">
        <v>0</v>
      </c>
      <c r="AL6" s="77" t="s">
        <v>213</v>
      </c>
      <c r="AM6" s="77">
        <v>0</v>
      </c>
      <c r="AN6" s="77" t="s">
        <v>214</v>
      </c>
      <c r="AO6" s="77">
        <v>0</v>
      </c>
    </row>
    <row r="7" spans="1:41" ht="240">
      <c r="A7" s="211"/>
      <c r="B7" s="224"/>
      <c r="C7" s="72" t="s">
        <v>215</v>
      </c>
      <c r="D7" s="72">
        <v>1</v>
      </c>
      <c r="E7" s="72" t="s">
        <v>216</v>
      </c>
      <c r="F7" s="77" t="s">
        <v>217</v>
      </c>
      <c r="G7" s="77">
        <v>0.25</v>
      </c>
      <c r="H7" s="77" t="s">
        <v>130</v>
      </c>
      <c r="I7" s="77">
        <v>0</v>
      </c>
      <c r="J7" s="77" t="s">
        <v>130</v>
      </c>
      <c r="K7" s="77">
        <v>0</v>
      </c>
      <c r="L7" s="77" t="s">
        <v>218</v>
      </c>
      <c r="M7" s="77">
        <v>0</v>
      </c>
      <c r="N7" s="77" t="s">
        <v>130</v>
      </c>
      <c r="O7" s="77">
        <v>0</v>
      </c>
      <c r="P7" s="77" t="s">
        <v>130</v>
      </c>
      <c r="Q7" s="77">
        <v>0</v>
      </c>
      <c r="R7" s="77" t="s">
        <v>130</v>
      </c>
      <c r="S7" s="77">
        <v>0</v>
      </c>
      <c r="T7" s="77" t="s">
        <v>130</v>
      </c>
      <c r="U7" s="77">
        <v>0</v>
      </c>
      <c r="V7" s="77" t="s">
        <v>130</v>
      </c>
      <c r="W7" s="77">
        <v>0</v>
      </c>
      <c r="X7" s="77" t="s">
        <v>130</v>
      </c>
      <c r="Y7" s="77">
        <v>0</v>
      </c>
      <c r="Z7" s="77" t="s">
        <v>130</v>
      </c>
      <c r="AA7" s="77">
        <v>0</v>
      </c>
      <c r="AB7" s="77" t="s">
        <v>130</v>
      </c>
      <c r="AC7" s="77">
        <v>0</v>
      </c>
      <c r="AD7" s="77" t="s">
        <v>130</v>
      </c>
      <c r="AE7" s="77">
        <v>0</v>
      </c>
      <c r="AF7" s="77" t="s">
        <v>130</v>
      </c>
      <c r="AG7" s="77">
        <v>0</v>
      </c>
      <c r="AH7" s="77" t="s">
        <v>130</v>
      </c>
      <c r="AI7" s="77">
        <v>0</v>
      </c>
      <c r="AJ7" s="77" t="s">
        <v>130</v>
      </c>
      <c r="AK7" s="77">
        <v>0</v>
      </c>
      <c r="AL7" s="77" t="s">
        <v>130</v>
      </c>
      <c r="AM7" s="77">
        <v>0</v>
      </c>
      <c r="AN7" s="77" t="s">
        <v>130</v>
      </c>
      <c r="AO7" s="77">
        <v>0</v>
      </c>
    </row>
    <row r="8" spans="1:41" ht="255">
      <c r="A8" s="211"/>
      <c r="B8" s="224"/>
      <c r="C8" s="72" t="s">
        <v>219</v>
      </c>
      <c r="D8" s="72">
        <v>1</v>
      </c>
      <c r="E8" s="72" t="s">
        <v>220</v>
      </c>
      <c r="F8" s="77" t="s">
        <v>221</v>
      </c>
      <c r="G8" s="77">
        <v>0</v>
      </c>
      <c r="H8" s="77" t="s">
        <v>130</v>
      </c>
      <c r="I8" s="77">
        <v>0</v>
      </c>
      <c r="J8" s="77" t="s">
        <v>130</v>
      </c>
      <c r="K8" s="77">
        <v>0</v>
      </c>
      <c r="L8" s="77" t="s">
        <v>222</v>
      </c>
      <c r="M8" s="77">
        <v>1</v>
      </c>
      <c r="N8" s="77" t="s">
        <v>130</v>
      </c>
      <c r="O8" s="77">
        <v>0</v>
      </c>
      <c r="P8" s="77" t="s">
        <v>130</v>
      </c>
      <c r="Q8" s="77">
        <v>0</v>
      </c>
      <c r="R8" s="77" t="s">
        <v>223</v>
      </c>
      <c r="S8" s="77">
        <v>0.5</v>
      </c>
      <c r="T8" s="77" t="s">
        <v>224</v>
      </c>
      <c r="U8" s="77">
        <v>0.5</v>
      </c>
      <c r="V8" s="77" t="s">
        <v>224</v>
      </c>
      <c r="W8" s="77">
        <v>0.5</v>
      </c>
      <c r="X8" s="77" t="s">
        <v>225</v>
      </c>
      <c r="Y8" s="77">
        <v>0.25</v>
      </c>
      <c r="Z8" s="77" t="s">
        <v>226</v>
      </c>
      <c r="AA8" s="77">
        <v>0</v>
      </c>
      <c r="AB8" s="77" t="s">
        <v>227</v>
      </c>
      <c r="AC8" s="77">
        <v>0.25</v>
      </c>
      <c r="AD8" s="77" t="s">
        <v>228</v>
      </c>
      <c r="AE8" s="77">
        <v>0.25</v>
      </c>
      <c r="AF8" s="77" t="s">
        <v>229</v>
      </c>
      <c r="AG8" s="77">
        <v>0</v>
      </c>
      <c r="AH8" s="77" t="s">
        <v>230</v>
      </c>
      <c r="AI8" s="77">
        <v>1</v>
      </c>
      <c r="AJ8" s="77" t="s">
        <v>231</v>
      </c>
      <c r="AK8" s="77">
        <v>0.75</v>
      </c>
      <c r="AL8" s="77" t="s">
        <v>232</v>
      </c>
      <c r="AM8" s="77">
        <v>0</v>
      </c>
      <c r="AN8" s="77" t="s">
        <v>233</v>
      </c>
      <c r="AO8" s="77">
        <v>0</v>
      </c>
    </row>
    <row r="9" spans="1:41" ht="337.5" customHeight="1">
      <c r="A9" s="211"/>
      <c r="B9" s="217"/>
      <c r="C9" s="72" t="s">
        <v>234</v>
      </c>
      <c r="D9" s="72">
        <v>1</v>
      </c>
      <c r="E9" s="72" t="s">
        <v>235</v>
      </c>
      <c r="F9" s="77" t="s">
        <v>236</v>
      </c>
      <c r="G9" s="77">
        <v>0.25</v>
      </c>
      <c r="H9" s="77" t="s">
        <v>130</v>
      </c>
      <c r="I9" s="77">
        <v>0</v>
      </c>
      <c r="J9" s="77" t="s">
        <v>130</v>
      </c>
      <c r="K9" s="77">
        <v>0</v>
      </c>
      <c r="L9" s="77" t="s">
        <v>237</v>
      </c>
      <c r="M9" s="77">
        <v>0.75</v>
      </c>
      <c r="N9" s="77" t="s">
        <v>238</v>
      </c>
      <c r="O9" s="77">
        <v>0</v>
      </c>
      <c r="P9" s="77" t="s">
        <v>130</v>
      </c>
      <c r="Q9" s="77">
        <v>0</v>
      </c>
      <c r="R9" s="77" t="s">
        <v>239</v>
      </c>
      <c r="S9" s="77">
        <v>0.25</v>
      </c>
      <c r="T9" s="77" t="s">
        <v>240</v>
      </c>
      <c r="U9" s="77">
        <v>0.5</v>
      </c>
      <c r="V9" s="77" t="s">
        <v>241</v>
      </c>
      <c r="W9" s="77">
        <v>0.5</v>
      </c>
      <c r="X9" s="77" t="s">
        <v>242</v>
      </c>
      <c r="Y9" s="77">
        <v>1</v>
      </c>
      <c r="Z9" s="77" t="s">
        <v>243</v>
      </c>
      <c r="AA9" s="77">
        <v>0.5</v>
      </c>
      <c r="AB9" s="77" t="s">
        <v>244</v>
      </c>
      <c r="AC9" s="77">
        <v>0.25</v>
      </c>
      <c r="AD9" s="77" t="s">
        <v>245</v>
      </c>
      <c r="AE9" s="77">
        <v>0.25</v>
      </c>
      <c r="AF9" s="77" t="s">
        <v>246</v>
      </c>
      <c r="AG9" s="77">
        <v>0</v>
      </c>
      <c r="AH9" s="77" t="s">
        <v>130</v>
      </c>
      <c r="AI9" s="77">
        <v>0</v>
      </c>
      <c r="AJ9" s="77" t="s">
        <v>247</v>
      </c>
      <c r="AK9" s="77">
        <v>0</v>
      </c>
      <c r="AL9" s="77" t="s">
        <v>248</v>
      </c>
      <c r="AM9" s="77">
        <v>0.5</v>
      </c>
      <c r="AN9" s="77" t="s">
        <v>249</v>
      </c>
      <c r="AO9" s="77">
        <v>0.75</v>
      </c>
    </row>
    <row r="10" spans="1:41" ht="206.25" customHeight="1">
      <c r="A10" s="211"/>
      <c r="B10" s="232" t="s">
        <v>250</v>
      </c>
      <c r="C10" s="72" t="s">
        <v>251</v>
      </c>
      <c r="D10" s="72">
        <v>1</v>
      </c>
      <c r="E10" s="72" t="s">
        <v>252</v>
      </c>
      <c r="F10" s="77" t="s">
        <v>253</v>
      </c>
      <c r="G10" s="77">
        <v>0.75</v>
      </c>
      <c r="H10" s="77" t="s">
        <v>130</v>
      </c>
      <c r="I10" s="77">
        <v>0</v>
      </c>
      <c r="J10" s="77" t="s">
        <v>130</v>
      </c>
      <c r="K10" s="77">
        <v>0</v>
      </c>
      <c r="L10" s="77" t="s">
        <v>254</v>
      </c>
      <c r="M10" s="77">
        <v>0</v>
      </c>
      <c r="N10" s="77" t="s">
        <v>130</v>
      </c>
      <c r="O10" s="77">
        <v>0</v>
      </c>
      <c r="P10" s="77" t="s">
        <v>255</v>
      </c>
      <c r="Q10" s="77">
        <v>0</v>
      </c>
      <c r="R10" s="77" t="s">
        <v>130</v>
      </c>
      <c r="S10" s="77">
        <v>0</v>
      </c>
      <c r="T10" s="77" t="s">
        <v>256</v>
      </c>
      <c r="U10" s="77">
        <v>0</v>
      </c>
      <c r="V10" s="77" t="s">
        <v>257</v>
      </c>
      <c r="W10" s="77">
        <v>0</v>
      </c>
      <c r="X10" s="77" t="s">
        <v>258</v>
      </c>
      <c r="Y10" s="77">
        <v>0.75</v>
      </c>
      <c r="Z10" s="77" t="s">
        <v>130</v>
      </c>
      <c r="AA10" s="77">
        <v>0</v>
      </c>
      <c r="AB10" s="77" t="s">
        <v>130</v>
      </c>
      <c r="AC10" s="77">
        <v>0</v>
      </c>
      <c r="AD10" s="77" t="s">
        <v>259</v>
      </c>
      <c r="AE10" s="77">
        <v>0.5</v>
      </c>
      <c r="AF10" s="77" t="s">
        <v>260</v>
      </c>
      <c r="AG10" s="77">
        <v>0</v>
      </c>
      <c r="AH10" s="77" t="s">
        <v>130</v>
      </c>
      <c r="AI10" s="77">
        <v>0</v>
      </c>
      <c r="AJ10" s="77" t="s">
        <v>130</v>
      </c>
      <c r="AK10" s="77">
        <v>0</v>
      </c>
      <c r="AL10" s="77" t="s">
        <v>261</v>
      </c>
      <c r="AM10" s="77">
        <v>1</v>
      </c>
      <c r="AN10" s="77" t="s">
        <v>262</v>
      </c>
      <c r="AO10" s="77">
        <v>0.5</v>
      </c>
    </row>
    <row r="11" spans="1:41" ht="120">
      <c r="A11" s="212"/>
      <c r="B11" s="217"/>
      <c r="C11" s="72" t="s">
        <v>263</v>
      </c>
      <c r="D11" s="72">
        <v>1</v>
      </c>
      <c r="E11" s="72" t="s">
        <v>264</v>
      </c>
      <c r="F11" s="77" t="s">
        <v>130</v>
      </c>
      <c r="G11" s="77">
        <v>0</v>
      </c>
      <c r="H11" s="77" t="s">
        <v>130</v>
      </c>
      <c r="I11" s="77">
        <v>0</v>
      </c>
      <c r="J11" s="77" t="s">
        <v>130</v>
      </c>
      <c r="K11" s="77">
        <v>0</v>
      </c>
      <c r="L11" s="77" t="s">
        <v>130</v>
      </c>
      <c r="M11" s="77">
        <v>0</v>
      </c>
      <c r="N11" s="77" t="s">
        <v>130</v>
      </c>
      <c r="O11" s="77">
        <v>0</v>
      </c>
      <c r="P11" s="77" t="s">
        <v>130</v>
      </c>
      <c r="Q11" s="77">
        <v>0</v>
      </c>
      <c r="R11" s="77" t="s">
        <v>130</v>
      </c>
      <c r="S11" s="77">
        <v>0</v>
      </c>
      <c r="T11" s="77" t="s">
        <v>130</v>
      </c>
      <c r="U11" s="77">
        <v>0</v>
      </c>
      <c r="V11" s="77" t="s">
        <v>130</v>
      </c>
      <c r="W11" s="77">
        <v>0</v>
      </c>
      <c r="X11" s="77" t="s">
        <v>130</v>
      </c>
      <c r="Y11" s="77">
        <v>0</v>
      </c>
      <c r="Z11" s="77" t="s">
        <v>130</v>
      </c>
      <c r="AA11" s="77">
        <v>0</v>
      </c>
      <c r="AB11" s="77" t="s">
        <v>130</v>
      </c>
      <c r="AC11" s="77">
        <v>0</v>
      </c>
      <c r="AD11" s="77" t="s">
        <v>265</v>
      </c>
      <c r="AE11" s="77">
        <v>0</v>
      </c>
      <c r="AF11" s="77" t="s">
        <v>266</v>
      </c>
      <c r="AG11" s="77">
        <v>0</v>
      </c>
      <c r="AH11" s="77" t="s">
        <v>130</v>
      </c>
      <c r="AI11" s="77">
        <v>0</v>
      </c>
      <c r="AJ11" s="77" t="s">
        <v>130</v>
      </c>
      <c r="AK11" s="77">
        <v>0</v>
      </c>
      <c r="AL11" s="77" t="s">
        <v>130</v>
      </c>
      <c r="AM11" s="77">
        <v>0</v>
      </c>
      <c r="AN11" s="77" t="s">
        <v>267</v>
      </c>
      <c r="AO11" s="77">
        <v>0</v>
      </c>
    </row>
    <row r="12" spans="1:41" ht="270">
      <c r="A12" s="233" t="s">
        <v>268</v>
      </c>
      <c r="B12" s="78" t="s">
        <v>269</v>
      </c>
      <c r="C12" s="79" t="s">
        <v>270</v>
      </c>
      <c r="D12" s="79">
        <v>1</v>
      </c>
      <c r="E12" s="79" t="s">
        <v>271</v>
      </c>
      <c r="F12" s="77" t="s">
        <v>130</v>
      </c>
      <c r="G12" s="77">
        <v>0</v>
      </c>
      <c r="H12" s="77" t="s">
        <v>130</v>
      </c>
      <c r="I12" s="77">
        <v>0</v>
      </c>
      <c r="J12" s="77" t="s">
        <v>130</v>
      </c>
      <c r="K12" s="77">
        <v>0</v>
      </c>
      <c r="L12" s="77" t="s">
        <v>130</v>
      </c>
      <c r="M12" s="77">
        <v>0</v>
      </c>
      <c r="N12" s="77" t="s">
        <v>130</v>
      </c>
      <c r="O12" s="77">
        <v>0</v>
      </c>
      <c r="P12" s="77" t="s">
        <v>130</v>
      </c>
      <c r="Q12" s="77">
        <v>0</v>
      </c>
      <c r="R12" s="77" t="s">
        <v>130</v>
      </c>
      <c r="S12" s="77">
        <v>0</v>
      </c>
      <c r="T12" s="77" t="s">
        <v>130</v>
      </c>
      <c r="U12" s="77">
        <v>0</v>
      </c>
      <c r="V12" s="77" t="s">
        <v>130</v>
      </c>
      <c r="W12" s="77">
        <v>0</v>
      </c>
      <c r="X12" s="77" t="s">
        <v>130</v>
      </c>
      <c r="Y12" s="77">
        <v>0</v>
      </c>
      <c r="Z12" s="77" t="s">
        <v>130</v>
      </c>
      <c r="AA12" s="77">
        <v>0</v>
      </c>
      <c r="AB12" s="77" t="s">
        <v>130</v>
      </c>
      <c r="AC12" s="77">
        <v>0</v>
      </c>
      <c r="AD12" s="77" t="s">
        <v>130</v>
      </c>
      <c r="AE12" s="77">
        <v>0</v>
      </c>
      <c r="AF12" s="77" t="s">
        <v>272</v>
      </c>
      <c r="AG12" s="77">
        <v>0</v>
      </c>
      <c r="AH12" s="77" t="s">
        <v>130</v>
      </c>
      <c r="AI12" s="77">
        <v>0</v>
      </c>
      <c r="AJ12" s="77" t="s">
        <v>130</v>
      </c>
      <c r="AK12" s="77">
        <v>0</v>
      </c>
      <c r="AL12" s="77" t="s">
        <v>130</v>
      </c>
      <c r="AM12" s="77">
        <v>0</v>
      </c>
      <c r="AN12" s="77" t="s">
        <v>273</v>
      </c>
      <c r="AO12" s="77">
        <v>0</v>
      </c>
    </row>
    <row r="13" spans="1:41" ht="370">
      <c r="A13" s="211"/>
      <c r="B13" s="233" t="s">
        <v>274</v>
      </c>
      <c r="C13" s="79" t="s">
        <v>275</v>
      </c>
      <c r="D13" s="79">
        <v>2</v>
      </c>
      <c r="E13" s="80" t="s">
        <v>276</v>
      </c>
      <c r="F13" s="77" t="s">
        <v>130</v>
      </c>
      <c r="G13" s="77">
        <v>0</v>
      </c>
      <c r="H13" s="77" t="s">
        <v>130</v>
      </c>
      <c r="I13" s="77">
        <v>0</v>
      </c>
      <c r="J13" s="77" t="s">
        <v>130</v>
      </c>
      <c r="K13" s="77">
        <v>0</v>
      </c>
      <c r="L13" s="77" t="s">
        <v>130</v>
      </c>
      <c r="M13" s="77">
        <v>0</v>
      </c>
      <c r="N13" s="77" t="s">
        <v>130</v>
      </c>
      <c r="O13" s="77">
        <v>0</v>
      </c>
      <c r="P13" s="77" t="s">
        <v>130</v>
      </c>
      <c r="Q13" s="77">
        <v>0</v>
      </c>
      <c r="R13" s="77" t="s">
        <v>130</v>
      </c>
      <c r="S13" s="77">
        <v>0</v>
      </c>
      <c r="T13" s="77" t="s">
        <v>277</v>
      </c>
      <c r="U13" s="77">
        <v>0</v>
      </c>
      <c r="V13" s="77" t="s">
        <v>278</v>
      </c>
      <c r="W13" s="77">
        <v>0</v>
      </c>
      <c r="X13" s="77" t="s">
        <v>279</v>
      </c>
      <c r="Y13" s="77">
        <v>0.5</v>
      </c>
      <c r="Z13" s="77" t="s">
        <v>130</v>
      </c>
      <c r="AA13" s="77">
        <v>0</v>
      </c>
      <c r="AB13" s="77" t="s">
        <v>130</v>
      </c>
      <c r="AC13" s="77">
        <v>0</v>
      </c>
      <c r="AD13" s="77" t="s">
        <v>130</v>
      </c>
      <c r="AE13" s="77">
        <v>0</v>
      </c>
      <c r="AF13" s="77" t="s">
        <v>130</v>
      </c>
      <c r="AG13" s="77">
        <v>0</v>
      </c>
      <c r="AH13" s="77" t="s">
        <v>130</v>
      </c>
      <c r="AI13" s="77">
        <v>0</v>
      </c>
      <c r="AJ13" s="77" t="s">
        <v>130</v>
      </c>
      <c r="AK13" s="77">
        <v>0</v>
      </c>
      <c r="AL13" s="77" t="s">
        <v>130</v>
      </c>
      <c r="AM13" s="77">
        <v>0</v>
      </c>
      <c r="AN13" s="77" t="s">
        <v>280</v>
      </c>
      <c r="AO13" s="77">
        <v>0.5</v>
      </c>
    </row>
    <row r="14" spans="1:41" ht="140">
      <c r="A14" s="211"/>
      <c r="B14" s="211"/>
      <c r="C14" s="79" t="s">
        <v>281</v>
      </c>
      <c r="D14" s="79">
        <v>1</v>
      </c>
      <c r="E14" s="79" t="s">
        <v>282</v>
      </c>
      <c r="F14" s="77" t="s">
        <v>130</v>
      </c>
      <c r="G14" s="77">
        <v>0</v>
      </c>
      <c r="H14" s="77" t="s">
        <v>130</v>
      </c>
      <c r="I14" s="77">
        <v>0</v>
      </c>
      <c r="J14" s="77" t="s">
        <v>130</v>
      </c>
      <c r="K14" s="77">
        <v>0</v>
      </c>
      <c r="L14" s="77" t="s">
        <v>130</v>
      </c>
      <c r="M14" s="77">
        <v>0</v>
      </c>
      <c r="N14" s="77" t="s">
        <v>130</v>
      </c>
      <c r="O14" s="77">
        <v>0</v>
      </c>
      <c r="P14" s="77" t="s">
        <v>130</v>
      </c>
      <c r="Q14" s="77">
        <v>0</v>
      </c>
      <c r="R14" s="77" t="s">
        <v>130</v>
      </c>
      <c r="S14" s="77">
        <v>0</v>
      </c>
      <c r="T14" s="77" t="s">
        <v>283</v>
      </c>
      <c r="U14" s="77">
        <v>0</v>
      </c>
      <c r="V14" s="77" t="s">
        <v>284</v>
      </c>
      <c r="W14" s="77">
        <v>0</v>
      </c>
      <c r="X14" s="77" t="s">
        <v>130</v>
      </c>
      <c r="Y14" s="77">
        <v>0</v>
      </c>
      <c r="Z14" s="77" t="s">
        <v>130</v>
      </c>
      <c r="AA14" s="77">
        <v>0</v>
      </c>
      <c r="AB14" s="77" t="s">
        <v>130</v>
      </c>
      <c r="AC14" s="77">
        <v>0</v>
      </c>
      <c r="AD14" s="77" t="s">
        <v>130</v>
      </c>
      <c r="AE14" s="77">
        <v>0</v>
      </c>
      <c r="AF14" s="77" t="s">
        <v>130</v>
      </c>
      <c r="AG14" s="77">
        <v>0</v>
      </c>
      <c r="AH14" s="77" t="s">
        <v>130</v>
      </c>
      <c r="AI14" s="77">
        <v>0</v>
      </c>
      <c r="AJ14" s="77" t="s">
        <v>130</v>
      </c>
      <c r="AK14" s="77">
        <v>0</v>
      </c>
      <c r="AL14" s="77" t="s">
        <v>130</v>
      </c>
      <c r="AM14" s="77">
        <v>0</v>
      </c>
      <c r="AN14" s="77" t="s">
        <v>285</v>
      </c>
      <c r="AO14" s="77">
        <v>0</v>
      </c>
    </row>
    <row r="15" spans="1:41" ht="150">
      <c r="A15" s="211"/>
      <c r="B15" s="211"/>
      <c r="C15" s="79" t="s">
        <v>286</v>
      </c>
      <c r="D15" s="79">
        <v>2</v>
      </c>
      <c r="E15" s="81" t="s">
        <v>287</v>
      </c>
      <c r="F15" s="77" t="s">
        <v>288</v>
      </c>
      <c r="G15" s="77">
        <v>0</v>
      </c>
      <c r="H15" s="77" t="s">
        <v>130</v>
      </c>
      <c r="I15" s="77">
        <v>0</v>
      </c>
      <c r="J15" s="77" t="s">
        <v>130</v>
      </c>
      <c r="K15" s="77">
        <v>0</v>
      </c>
      <c r="L15" s="77" t="s">
        <v>130</v>
      </c>
      <c r="M15" s="77">
        <v>0</v>
      </c>
      <c r="N15" s="77" t="s">
        <v>289</v>
      </c>
      <c r="O15" s="77">
        <v>0</v>
      </c>
      <c r="P15" s="77" t="s">
        <v>290</v>
      </c>
      <c r="Q15" s="77">
        <v>1</v>
      </c>
      <c r="R15" s="77" t="s">
        <v>130</v>
      </c>
      <c r="S15" s="77">
        <v>0</v>
      </c>
      <c r="T15" s="77" t="s">
        <v>291</v>
      </c>
      <c r="U15" s="77">
        <v>0</v>
      </c>
      <c r="V15" s="77" t="s">
        <v>292</v>
      </c>
      <c r="W15" s="77">
        <v>0</v>
      </c>
      <c r="X15" s="77" t="s">
        <v>130</v>
      </c>
      <c r="Y15" s="77">
        <v>0</v>
      </c>
      <c r="Z15" s="77" t="s">
        <v>130</v>
      </c>
      <c r="AA15" s="77">
        <v>0</v>
      </c>
      <c r="AB15" s="77" t="s">
        <v>130</v>
      </c>
      <c r="AC15" s="77">
        <v>0</v>
      </c>
      <c r="AD15" s="77" t="s">
        <v>293</v>
      </c>
      <c r="AE15" s="77">
        <v>0</v>
      </c>
      <c r="AF15" s="77" t="s">
        <v>294</v>
      </c>
      <c r="AG15" s="77">
        <v>0</v>
      </c>
      <c r="AH15" s="77" t="s">
        <v>130</v>
      </c>
      <c r="AI15" s="77">
        <v>0</v>
      </c>
      <c r="AJ15" s="77" t="s">
        <v>130</v>
      </c>
      <c r="AK15" s="77">
        <v>0</v>
      </c>
      <c r="AL15" s="77" t="s">
        <v>130</v>
      </c>
      <c r="AM15" s="77">
        <v>0</v>
      </c>
      <c r="AN15" s="77" t="s">
        <v>295</v>
      </c>
      <c r="AO15" s="77">
        <v>1</v>
      </c>
    </row>
    <row r="16" spans="1:41" ht="225">
      <c r="A16" s="211"/>
      <c r="B16" s="212"/>
      <c r="C16" s="79" t="s">
        <v>296</v>
      </c>
      <c r="D16" s="79">
        <v>1</v>
      </c>
      <c r="E16" s="79" t="s">
        <v>297</v>
      </c>
      <c r="F16" s="77" t="s">
        <v>298</v>
      </c>
      <c r="G16" s="77">
        <v>0</v>
      </c>
      <c r="H16" s="77" t="s">
        <v>130</v>
      </c>
      <c r="I16" s="77">
        <v>0</v>
      </c>
      <c r="J16" s="77" t="s">
        <v>130</v>
      </c>
      <c r="K16" s="77">
        <v>0</v>
      </c>
      <c r="L16" s="77" t="s">
        <v>130</v>
      </c>
      <c r="M16" s="77">
        <v>0</v>
      </c>
      <c r="N16" s="77" t="s">
        <v>130</v>
      </c>
      <c r="O16" s="77">
        <v>0</v>
      </c>
      <c r="P16" s="77" t="s">
        <v>299</v>
      </c>
      <c r="Q16" s="77">
        <v>0</v>
      </c>
      <c r="R16" s="77" t="s">
        <v>130</v>
      </c>
      <c r="S16" s="77">
        <v>0</v>
      </c>
      <c r="T16" s="77" t="s">
        <v>300</v>
      </c>
      <c r="U16" s="77">
        <v>1</v>
      </c>
      <c r="V16" s="77" t="s">
        <v>130</v>
      </c>
      <c r="W16" s="77">
        <v>0</v>
      </c>
      <c r="X16" s="77" t="s">
        <v>130</v>
      </c>
      <c r="Y16" s="77">
        <v>0</v>
      </c>
      <c r="Z16" s="77" t="s">
        <v>130</v>
      </c>
      <c r="AA16" s="77">
        <v>0</v>
      </c>
      <c r="AB16" s="77" t="s">
        <v>130</v>
      </c>
      <c r="AC16" s="77">
        <v>0</v>
      </c>
      <c r="AD16" s="77" t="s">
        <v>301</v>
      </c>
      <c r="AE16" s="77">
        <v>1</v>
      </c>
      <c r="AF16" s="77" t="s">
        <v>130</v>
      </c>
      <c r="AG16" s="77">
        <v>0</v>
      </c>
      <c r="AH16" s="77" t="s">
        <v>130</v>
      </c>
      <c r="AI16" s="77">
        <v>0</v>
      </c>
      <c r="AJ16" s="77" t="s">
        <v>130</v>
      </c>
      <c r="AK16" s="77">
        <v>0</v>
      </c>
      <c r="AL16" s="77" t="s">
        <v>130</v>
      </c>
      <c r="AM16" s="77">
        <v>0</v>
      </c>
      <c r="AN16" s="77" t="s">
        <v>302</v>
      </c>
      <c r="AO16" s="77">
        <v>1</v>
      </c>
    </row>
    <row r="17" spans="1:41" ht="210">
      <c r="A17" s="211"/>
      <c r="B17" s="223" t="s">
        <v>303</v>
      </c>
      <c r="C17" s="79" t="s">
        <v>304</v>
      </c>
      <c r="D17" s="79">
        <v>1</v>
      </c>
      <c r="E17" s="79" t="s">
        <v>305</v>
      </c>
      <c r="F17" s="77" t="s">
        <v>306</v>
      </c>
      <c r="G17" s="77">
        <v>0</v>
      </c>
      <c r="H17" s="77" t="s">
        <v>307</v>
      </c>
      <c r="I17" s="77">
        <v>0</v>
      </c>
      <c r="J17" s="77" t="s">
        <v>308</v>
      </c>
      <c r="K17" s="77">
        <v>0</v>
      </c>
      <c r="L17" s="82" t="s">
        <v>309</v>
      </c>
      <c r="M17" s="82">
        <v>0</v>
      </c>
      <c r="N17" s="77" t="s">
        <v>310</v>
      </c>
      <c r="O17" s="77">
        <v>0</v>
      </c>
      <c r="P17" s="77" t="s">
        <v>311</v>
      </c>
      <c r="Q17" s="77">
        <v>0</v>
      </c>
      <c r="R17" s="77" t="s">
        <v>312</v>
      </c>
      <c r="S17" s="77">
        <v>0</v>
      </c>
      <c r="T17" s="77" t="s">
        <v>313</v>
      </c>
      <c r="U17" s="77">
        <v>0</v>
      </c>
      <c r="V17" s="77" t="s">
        <v>314</v>
      </c>
      <c r="W17" s="77">
        <v>0</v>
      </c>
      <c r="X17" s="77" t="s">
        <v>315</v>
      </c>
      <c r="Y17" s="77">
        <v>0.25</v>
      </c>
      <c r="Z17" s="77" t="s">
        <v>316</v>
      </c>
      <c r="AA17" s="77">
        <v>0</v>
      </c>
      <c r="AB17" s="77" t="s">
        <v>317</v>
      </c>
      <c r="AC17" s="77">
        <v>0</v>
      </c>
      <c r="AD17" s="77" t="s">
        <v>318</v>
      </c>
      <c r="AE17" s="77">
        <v>0</v>
      </c>
      <c r="AF17" s="77" t="s">
        <v>319</v>
      </c>
      <c r="AG17" s="77">
        <v>0</v>
      </c>
      <c r="AH17" s="77" t="s">
        <v>320</v>
      </c>
      <c r="AI17" s="77">
        <v>0</v>
      </c>
      <c r="AJ17" s="77" t="s">
        <v>321</v>
      </c>
      <c r="AK17" s="77">
        <v>0</v>
      </c>
      <c r="AL17" s="77" t="s">
        <v>322</v>
      </c>
      <c r="AM17" s="77">
        <v>0</v>
      </c>
      <c r="AN17" s="77" t="s">
        <v>323</v>
      </c>
      <c r="AO17" s="77">
        <v>0.5</v>
      </c>
    </row>
    <row r="18" spans="1:41" ht="409.6" customHeight="1">
      <c r="A18" s="211"/>
      <c r="B18" s="224"/>
      <c r="C18" s="79" t="s">
        <v>324</v>
      </c>
      <c r="D18" s="79">
        <v>2</v>
      </c>
      <c r="E18" s="79" t="s">
        <v>325</v>
      </c>
      <c r="F18" s="77" t="s">
        <v>326</v>
      </c>
      <c r="G18" s="77">
        <v>1</v>
      </c>
      <c r="H18" s="77" t="s">
        <v>130</v>
      </c>
      <c r="I18" s="77">
        <v>0</v>
      </c>
      <c r="J18" s="77" t="s">
        <v>130</v>
      </c>
      <c r="K18" s="77">
        <v>0</v>
      </c>
      <c r="L18" s="77" t="s">
        <v>130</v>
      </c>
      <c r="M18" s="77">
        <v>0</v>
      </c>
      <c r="N18" s="77" t="s">
        <v>130</v>
      </c>
      <c r="O18" s="77">
        <v>0</v>
      </c>
      <c r="P18" s="77" t="s">
        <v>327</v>
      </c>
      <c r="Q18" s="77">
        <v>0</v>
      </c>
      <c r="R18" s="77" t="s">
        <v>328</v>
      </c>
      <c r="S18" s="77">
        <v>0</v>
      </c>
      <c r="T18" s="77" t="s">
        <v>329</v>
      </c>
      <c r="U18" s="77">
        <v>0</v>
      </c>
      <c r="V18" s="77" t="s">
        <v>329</v>
      </c>
      <c r="W18" s="77">
        <v>0</v>
      </c>
      <c r="X18" s="77" t="s">
        <v>330</v>
      </c>
      <c r="Y18" s="77">
        <v>2</v>
      </c>
      <c r="Z18" s="77" t="s">
        <v>130</v>
      </c>
      <c r="AA18" s="77">
        <v>0</v>
      </c>
      <c r="AB18" s="77" t="s">
        <v>130</v>
      </c>
      <c r="AC18" s="77">
        <v>0</v>
      </c>
      <c r="AD18" s="77" t="s">
        <v>130</v>
      </c>
      <c r="AE18" s="77">
        <v>0</v>
      </c>
      <c r="AF18" s="77" t="s">
        <v>130</v>
      </c>
      <c r="AG18" s="77">
        <v>0</v>
      </c>
      <c r="AH18" s="77" t="s">
        <v>130</v>
      </c>
      <c r="AI18" s="77">
        <v>0</v>
      </c>
      <c r="AJ18" s="77" t="s">
        <v>130</v>
      </c>
      <c r="AK18" s="77">
        <v>0</v>
      </c>
      <c r="AL18" s="77" t="s">
        <v>331</v>
      </c>
      <c r="AM18" s="77">
        <v>1</v>
      </c>
      <c r="AN18" s="77" t="s">
        <v>332</v>
      </c>
      <c r="AO18" s="77">
        <v>2</v>
      </c>
    </row>
    <row r="19" spans="1:41" ht="384">
      <c r="A19" s="212"/>
      <c r="B19" s="217"/>
      <c r="C19" s="81" t="s">
        <v>333</v>
      </c>
      <c r="D19" s="79">
        <v>2</v>
      </c>
      <c r="E19" s="79" t="s">
        <v>334</v>
      </c>
      <c r="F19" s="77" t="s">
        <v>335</v>
      </c>
      <c r="G19" s="77">
        <v>0</v>
      </c>
      <c r="H19" s="77" t="s">
        <v>130</v>
      </c>
      <c r="I19" s="77">
        <v>0</v>
      </c>
      <c r="J19" s="77" t="s">
        <v>130</v>
      </c>
      <c r="K19" s="77">
        <v>0</v>
      </c>
      <c r="L19" s="77" t="s">
        <v>130</v>
      </c>
      <c r="M19" s="77">
        <v>0</v>
      </c>
      <c r="N19" s="77" t="s">
        <v>336</v>
      </c>
      <c r="O19" s="77">
        <v>0</v>
      </c>
      <c r="P19" s="77" t="s">
        <v>337</v>
      </c>
      <c r="Q19" s="77">
        <v>1</v>
      </c>
      <c r="R19" s="77" t="s">
        <v>130</v>
      </c>
      <c r="S19" s="77">
        <v>0</v>
      </c>
      <c r="T19" s="77" t="s">
        <v>338</v>
      </c>
      <c r="U19" s="77">
        <v>0.25</v>
      </c>
      <c r="V19" s="77" t="s">
        <v>339</v>
      </c>
      <c r="W19" s="77">
        <v>0</v>
      </c>
      <c r="X19" s="77" t="s">
        <v>340</v>
      </c>
      <c r="Y19" s="77">
        <v>0</v>
      </c>
      <c r="Z19" s="77" t="s">
        <v>341</v>
      </c>
      <c r="AA19" s="77">
        <v>0</v>
      </c>
      <c r="AB19" s="77" t="s">
        <v>342</v>
      </c>
      <c r="AC19" s="77">
        <v>0</v>
      </c>
      <c r="AD19" s="77" t="s">
        <v>343</v>
      </c>
      <c r="AE19" s="77">
        <v>0.25</v>
      </c>
      <c r="AF19" s="77" t="s">
        <v>344</v>
      </c>
      <c r="AG19" s="77">
        <v>0</v>
      </c>
      <c r="AH19" s="77" t="s">
        <v>130</v>
      </c>
      <c r="AI19" s="77">
        <v>0</v>
      </c>
      <c r="AJ19" s="77" t="s">
        <v>130</v>
      </c>
      <c r="AK19" s="77">
        <v>0</v>
      </c>
      <c r="AL19" s="77" t="s">
        <v>130</v>
      </c>
      <c r="AM19" s="77">
        <v>0</v>
      </c>
      <c r="AN19" s="77" t="s">
        <v>345</v>
      </c>
      <c r="AO19" s="77">
        <v>2</v>
      </c>
    </row>
    <row r="20" spans="1:41" ht="270">
      <c r="A20" s="228" t="s">
        <v>346</v>
      </c>
      <c r="B20" s="83" t="s">
        <v>347</v>
      </c>
      <c r="C20" s="84" t="s">
        <v>348</v>
      </c>
      <c r="D20" s="84">
        <v>1</v>
      </c>
      <c r="E20" s="84" t="s">
        <v>349</v>
      </c>
      <c r="F20" s="77" t="s">
        <v>130</v>
      </c>
      <c r="G20" s="77">
        <v>0</v>
      </c>
      <c r="H20" s="77" t="s">
        <v>130</v>
      </c>
      <c r="I20" s="77">
        <v>0</v>
      </c>
      <c r="J20" s="77" t="s">
        <v>130</v>
      </c>
      <c r="K20" s="77">
        <v>0</v>
      </c>
      <c r="L20" s="77" t="s">
        <v>130</v>
      </c>
      <c r="M20" s="77">
        <v>0</v>
      </c>
      <c r="N20" s="77" t="s">
        <v>130</v>
      </c>
      <c r="O20" s="77">
        <v>0</v>
      </c>
      <c r="P20" s="77" t="s">
        <v>130</v>
      </c>
      <c r="Q20" s="77">
        <v>0</v>
      </c>
      <c r="R20" s="77" t="s">
        <v>130</v>
      </c>
      <c r="S20" s="77">
        <v>0</v>
      </c>
      <c r="T20" s="77" t="s">
        <v>350</v>
      </c>
      <c r="U20" s="77">
        <v>0</v>
      </c>
      <c r="V20" s="77" t="s">
        <v>130</v>
      </c>
      <c r="W20" s="77">
        <v>0</v>
      </c>
      <c r="X20" s="77" t="s">
        <v>130</v>
      </c>
      <c r="Y20" s="77">
        <v>0</v>
      </c>
      <c r="Z20" s="77" t="s">
        <v>351</v>
      </c>
      <c r="AA20" s="77">
        <v>0</v>
      </c>
      <c r="AB20" s="77" t="s">
        <v>130</v>
      </c>
      <c r="AC20" s="77">
        <v>0</v>
      </c>
      <c r="AD20" s="77" t="s">
        <v>130</v>
      </c>
      <c r="AE20" s="77">
        <v>0</v>
      </c>
      <c r="AF20" s="77" t="s">
        <v>352</v>
      </c>
      <c r="AG20" s="77">
        <v>0</v>
      </c>
      <c r="AH20" s="77" t="s">
        <v>130</v>
      </c>
      <c r="AI20" s="77">
        <v>0</v>
      </c>
      <c r="AJ20" s="77" t="s">
        <v>130</v>
      </c>
      <c r="AK20" s="77">
        <v>0</v>
      </c>
      <c r="AL20" s="77" t="s">
        <v>130</v>
      </c>
      <c r="AM20" s="77">
        <v>0</v>
      </c>
      <c r="AN20" s="77" t="s">
        <v>353</v>
      </c>
      <c r="AO20" s="77">
        <v>0</v>
      </c>
    </row>
    <row r="21" spans="1:41" ht="306">
      <c r="A21" s="211"/>
      <c r="B21" s="225" t="s">
        <v>354</v>
      </c>
      <c r="C21" s="84" t="s">
        <v>355</v>
      </c>
      <c r="D21" s="84">
        <v>2</v>
      </c>
      <c r="E21" s="84" t="s">
        <v>356</v>
      </c>
      <c r="F21" s="77" t="s">
        <v>130</v>
      </c>
      <c r="G21" s="77">
        <v>0</v>
      </c>
      <c r="H21" s="77" t="s">
        <v>130</v>
      </c>
      <c r="I21" s="77">
        <v>0</v>
      </c>
      <c r="J21" s="77" t="s">
        <v>130</v>
      </c>
      <c r="K21" s="77">
        <v>0</v>
      </c>
      <c r="L21" s="77" t="s">
        <v>130</v>
      </c>
      <c r="M21" s="77">
        <v>0</v>
      </c>
      <c r="N21" s="77" t="s">
        <v>130</v>
      </c>
      <c r="O21" s="77">
        <v>0</v>
      </c>
      <c r="P21" s="77" t="s">
        <v>130</v>
      </c>
      <c r="Q21" s="77">
        <v>0</v>
      </c>
      <c r="R21" s="77" t="s">
        <v>130</v>
      </c>
      <c r="S21" s="77">
        <v>0</v>
      </c>
      <c r="T21" s="77" t="s">
        <v>130</v>
      </c>
      <c r="U21" s="77">
        <v>0</v>
      </c>
      <c r="V21" s="77" t="s">
        <v>130</v>
      </c>
      <c r="W21" s="77">
        <v>0</v>
      </c>
      <c r="X21" s="77" t="s">
        <v>130</v>
      </c>
      <c r="Y21" s="77">
        <v>0</v>
      </c>
      <c r="Z21" s="77" t="s">
        <v>130</v>
      </c>
      <c r="AA21" s="77">
        <v>0</v>
      </c>
      <c r="AB21" s="77" t="s">
        <v>130</v>
      </c>
      <c r="AC21" s="77">
        <v>0</v>
      </c>
      <c r="AD21" s="77" t="s">
        <v>130</v>
      </c>
      <c r="AE21" s="77">
        <v>0</v>
      </c>
      <c r="AF21" s="77" t="s">
        <v>130</v>
      </c>
      <c r="AG21" s="77">
        <v>0</v>
      </c>
      <c r="AH21" s="77" t="s">
        <v>130</v>
      </c>
      <c r="AI21" s="77">
        <v>0</v>
      </c>
      <c r="AJ21" s="77" t="s">
        <v>130</v>
      </c>
      <c r="AK21" s="77">
        <v>0</v>
      </c>
      <c r="AL21" s="77" t="s">
        <v>130</v>
      </c>
      <c r="AM21" s="77">
        <v>0</v>
      </c>
      <c r="AN21" s="77" t="s">
        <v>357</v>
      </c>
      <c r="AO21" s="77">
        <v>0.5</v>
      </c>
    </row>
    <row r="22" spans="1:41" ht="120">
      <c r="A22" s="211"/>
      <c r="B22" s="224"/>
      <c r="C22" s="84" t="s">
        <v>358</v>
      </c>
      <c r="D22" s="84">
        <v>1</v>
      </c>
      <c r="E22" s="84" t="s">
        <v>359</v>
      </c>
      <c r="F22" s="77" t="s">
        <v>130</v>
      </c>
      <c r="G22" s="77">
        <v>0</v>
      </c>
      <c r="H22" s="77" t="s">
        <v>130</v>
      </c>
      <c r="I22" s="77">
        <v>0</v>
      </c>
      <c r="J22" s="77" t="s">
        <v>130</v>
      </c>
      <c r="K22" s="77">
        <v>0</v>
      </c>
      <c r="L22" s="77" t="s">
        <v>130</v>
      </c>
      <c r="M22" s="77">
        <v>0</v>
      </c>
      <c r="N22" s="77" t="s">
        <v>130</v>
      </c>
      <c r="O22" s="77">
        <v>0</v>
      </c>
      <c r="P22" s="77" t="s">
        <v>130</v>
      </c>
      <c r="Q22" s="77">
        <v>0</v>
      </c>
      <c r="R22" s="77" t="s">
        <v>130</v>
      </c>
      <c r="S22" s="77">
        <v>0</v>
      </c>
      <c r="T22" s="77" t="s">
        <v>360</v>
      </c>
      <c r="U22" s="77">
        <v>0</v>
      </c>
      <c r="V22" s="77" t="s">
        <v>130</v>
      </c>
      <c r="W22" s="77">
        <v>0</v>
      </c>
      <c r="X22" s="77" t="s">
        <v>130</v>
      </c>
      <c r="Y22" s="77">
        <v>0</v>
      </c>
      <c r="Z22" s="77" t="s">
        <v>130</v>
      </c>
      <c r="AA22" s="77">
        <v>0</v>
      </c>
      <c r="AB22" s="77" t="s">
        <v>130</v>
      </c>
      <c r="AC22" s="77">
        <v>0</v>
      </c>
      <c r="AD22" s="77" t="s">
        <v>130</v>
      </c>
      <c r="AE22" s="77">
        <v>0</v>
      </c>
      <c r="AF22" s="77" t="s">
        <v>130</v>
      </c>
      <c r="AG22" s="77">
        <v>0</v>
      </c>
      <c r="AH22" s="77" t="s">
        <v>130</v>
      </c>
      <c r="AI22" s="77">
        <v>0</v>
      </c>
      <c r="AJ22" s="77" t="s">
        <v>130</v>
      </c>
      <c r="AK22" s="77">
        <v>0</v>
      </c>
      <c r="AL22" s="77" t="s">
        <v>130</v>
      </c>
      <c r="AM22" s="77">
        <v>0</v>
      </c>
      <c r="AN22" s="77" t="s">
        <v>361</v>
      </c>
      <c r="AO22" s="77">
        <v>0</v>
      </c>
    </row>
    <row r="23" spans="1:41" ht="168">
      <c r="A23" s="211"/>
      <c r="B23" s="224"/>
      <c r="C23" s="84" t="s">
        <v>362</v>
      </c>
      <c r="D23" s="84">
        <v>2</v>
      </c>
      <c r="E23" s="85" t="s">
        <v>363</v>
      </c>
      <c r="F23" s="77" t="s">
        <v>130</v>
      </c>
      <c r="G23" s="77">
        <v>0</v>
      </c>
      <c r="H23" s="77" t="s">
        <v>130</v>
      </c>
      <c r="I23" s="77">
        <v>0</v>
      </c>
      <c r="J23" s="77" t="s">
        <v>130</v>
      </c>
      <c r="K23" s="77">
        <v>0</v>
      </c>
      <c r="L23" s="77" t="s">
        <v>130</v>
      </c>
      <c r="M23" s="77">
        <v>0</v>
      </c>
      <c r="N23" s="77" t="s">
        <v>289</v>
      </c>
      <c r="O23" s="77">
        <v>0</v>
      </c>
      <c r="P23" s="77" t="s">
        <v>364</v>
      </c>
      <c r="Q23" s="77">
        <v>1</v>
      </c>
      <c r="R23" s="77" t="s">
        <v>130</v>
      </c>
      <c r="S23" s="77">
        <v>0</v>
      </c>
      <c r="T23" s="77" t="s">
        <v>130</v>
      </c>
      <c r="U23" s="77">
        <v>0</v>
      </c>
      <c r="V23" s="77" t="s">
        <v>365</v>
      </c>
      <c r="W23" s="77">
        <v>0</v>
      </c>
      <c r="X23" s="77" t="s">
        <v>130</v>
      </c>
      <c r="Y23" s="77">
        <v>0</v>
      </c>
      <c r="Z23" s="77" t="s">
        <v>130</v>
      </c>
      <c r="AA23" s="77">
        <v>0</v>
      </c>
      <c r="AB23" s="77" t="s">
        <v>130</v>
      </c>
      <c r="AC23" s="77">
        <v>0</v>
      </c>
      <c r="AD23" s="77" t="s">
        <v>130</v>
      </c>
      <c r="AE23" s="77">
        <v>0</v>
      </c>
      <c r="AF23" s="77" t="s">
        <v>130</v>
      </c>
      <c r="AG23" s="77">
        <v>0</v>
      </c>
      <c r="AH23" s="77" t="s">
        <v>130</v>
      </c>
      <c r="AI23" s="77">
        <v>0</v>
      </c>
      <c r="AJ23" s="77" t="s">
        <v>130</v>
      </c>
      <c r="AK23" s="77">
        <v>0</v>
      </c>
      <c r="AL23" s="77" t="s">
        <v>130</v>
      </c>
      <c r="AM23" s="77">
        <v>0</v>
      </c>
      <c r="AN23" s="77" t="s">
        <v>366</v>
      </c>
      <c r="AO23" s="77">
        <v>2</v>
      </c>
    </row>
    <row r="24" spans="1:41" ht="398">
      <c r="A24" s="211"/>
      <c r="B24" s="217"/>
      <c r="C24" s="84" t="s">
        <v>367</v>
      </c>
      <c r="D24" s="84">
        <v>1</v>
      </c>
      <c r="E24" s="84" t="s">
        <v>368</v>
      </c>
      <c r="F24" s="77" t="s">
        <v>369</v>
      </c>
      <c r="G24" s="77">
        <v>0.5</v>
      </c>
      <c r="H24" s="77" t="s">
        <v>130</v>
      </c>
      <c r="I24" s="77">
        <v>0</v>
      </c>
      <c r="J24" s="77" t="s">
        <v>130</v>
      </c>
      <c r="K24" s="77">
        <v>0</v>
      </c>
      <c r="L24" s="77" t="s">
        <v>370</v>
      </c>
      <c r="M24" s="77">
        <v>0</v>
      </c>
      <c r="N24" s="77" t="s">
        <v>130</v>
      </c>
      <c r="O24" s="77">
        <v>0</v>
      </c>
      <c r="P24" s="77" t="s">
        <v>371</v>
      </c>
      <c r="Q24" s="77">
        <v>0</v>
      </c>
      <c r="R24" s="77" t="s">
        <v>130</v>
      </c>
      <c r="S24" s="77">
        <v>0</v>
      </c>
      <c r="T24" s="77" t="s">
        <v>372</v>
      </c>
      <c r="U24" s="77">
        <v>1</v>
      </c>
      <c r="V24" s="77" t="s">
        <v>130</v>
      </c>
      <c r="W24" s="77">
        <v>0</v>
      </c>
      <c r="X24" s="77" t="s">
        <v>130</v>
      </c>
      <c r="Y24" s="77">
        <v>0</v>
      </c>
      <c r="Z24" s="77" t="s">
        <v>130</v>
      </c>
      <c r="AA24" s="77">
        <v>0</v>
      </c>
      <c r="AB24" s="77" t="s">
        <v>130</v>
      </c>
      <c r="AC24" s="77">
        <v>0</v>
      </c>
      <c r="AD24" s="77" t="s">
        <v>373</v>
      </c>
      <c r="AE24" s="77">
        <v>1</v>
      </c>
      <c r="AF24" s="77" t="s">
        <v>130</v>
      </c>
      <c r="AG24" s="77">
        <v>0</v>
      </c>
      <c r="AH24" s="77" t="s">
        <v>130</v>
      </c>
      <c r="AI24" s="77">
        <v>0</v>
      </c>
      <c r="AJ24" s="77" t="s">
        <v>130</v>
      </c>
      <c r="AK24" s="77">
        <v>0</v>
      </c>
      <c r="AL24" s="77" t="s">
        <v>130</v>
      </c>
      <c r="AM24" s="77">
        <v>0</v>
      </c>
      <c r="AN24" s="77" t="s">
        <v>374</v>
      </c>
      <c r="AO24" s="77">
        <v>1</v>
      </c>
    </row>
    <row r="25" spans="1:41" ht="98">
      <c r="A25" s="211"/>
      <c r="B25" s="225" t="s">
        <v>375</v>
      </c>
      <c r="C25" s="84" t="s">
        <v>376</v>
      </c>
      <c r="D25" s="84">
        <v>1</v>
      </c>
      <c r="E25" s="84" t="s">
        <v>377</v>
      </c>
      <c r="F25" s="77" t="s">
        <v>378</v>
      </c>
      <c r="G25" s="77">
        <v>0.2</v>
      </c>
      <c r="H25" s="77" t="s">
        <v>379</v>
      </c>
      <c r="I25" s="77">
        <v>0</v>
      </c>
      <c r="J25" s="77" t="s">
        <v>380</v>
      </c>
      <c r="K25" s="77">
        <v>0</v>
      </c>
      <c r="L25" s="77" t="s">
        <v>381</v>
      </c>
      <c r="M25" s="77">
        <v>0.3</v>
      </c>
      <c r="N25" s="77" t="s">
        <v>382</v>
      </c>
      <c r="O25" s="77">
        <v>0</v>
      </c>
      <c r="P25" s="77" t="s">
        <v>383</v>
      </c>
      <c r="Q25" s="77">
        <v>0</v>
      </c>
      <c r="R25" s="77" t="s">
        <v>384</v>
      </c>
      <c r="S25" s="77">
        <v>0</v>
      </c>
      <c r="T25" s="77" t="s">
        <v>385</v>
      </c>
      <c r="U25" s="77">
        <v>0</v>
      </c>
      <c r="V25" s="77" t="s">
        <v>386</v>
      </c>
      <c r="W25" s="77">
        <v>0</v>
      </c>
      <c r="X25" s="77" t="s">
        <v>387</v>
      </c>
      <c r="Y25" s="77">
        <v>0.2</v>
      </c>
      <c r="Z25" s="77" t="s">
        <v>388</v>
      </c>
      <c r="AA25" s="77">
        <v>0</v>
      </c>
      <c r="AB25" s="77" t="s">
        <v>389</v>
      </c>
      <c r="AC25" s="77">
        <v>0</v>
      </c>
      <c r="AD25" s="77" t="s">
        <v>390</v>
      </c>
      <c r="AE25" s="77">
        <v>0</v>
      </c>
      <c r="AF25" s="77" t="s">
        <v>391</v>
      </c>
      <c r="AG25" s="77">
        <v>0</v>
      </c>
      <c r="AH25" s="77" t="s">
        <v>392</v>
      </c>
      <c r="AI25" s="77">
        <v>0</v>
      </c>
      <c r="AJ25" s="77" t="s">
        <v>393</v>
      </c>
      <c r="AK25" s="77">
        <v>0</v>
      </c>
      <c r="AL25" s="77" t="s">
        <v>394</v>
      </c>
      <c r="AM25" s="77">
        <v>0</v>
      </c>
      <c r="AN25" s="77" t="s">
        <v>395</v>
      </c>
      <c r="AO25" s="77">
        <v>0.3</v>
      </c>
    </row>
    <row r="26" spans="1:41" ht="182">
      <c r="A26" s="211"/>
      <c r="B26" s="224"/>
      <c r="C26" s="84" t="s">
        <v>396</v>
      </c>
      <c r="D26" s="84">
        <v>2</v>
      </c>
      <c r="E26" s="84" t="s">
        <v>397</v>
      </c>
      <c r="F26" s="77" t="s">
        <v>398</v>
      </c>
      <c r="G26" s="77">
        <v>0</v>
      </c>
      <c r="H26" s="77" t="s">
        <v>130</v>
      </c>
      <c r="I26" s="77">
        <v>0</v>
      </c>
      <c r="J26" s="77" t="s">
        <v>130</v>
      </c>
      <c r="K26" s="77">
        <v>0</v>
      </c>
      <c r="L26" s="77" t="s">
        <v>130</v>
      </c>
      <c r="M26" s="77">
        <v>0</v>
      </c>
      <c r="N26" s="77" t="s">
        <v>130</v>
      </c>
      <c r="O26" s="77">
        <v>0</v>
      </c>
      <c r="P26" s="77" t="s">
        <v>130</v>
      </c>
      <c r="Q26" s="77">
        <v>0</v>
      </c>
      <c r="R26" s="77" t="s">
        <v>130</v>
      </c>
      <c r="S26" s="77">
        <v>0</v>
      </c>
      <c r="T26" s="77" t="s">
        <v>130</v>
      </c>
      <c r="U26" s="77">
        <v>0</v>
      </c>
      <c r="V26" s="77" t="s">
        <v>130</v>
      </c>
      <c r="W26" s="77">
        <v>0</v>
      </c>
      <c r="X26" s="77" t="s">
        <v>399</v>
      </c>
      <c r="Y26" s="77">
        <v>0.4</v>
      </c>
      <c r="Z26" s="77" t="s">
        <v>130</v>
      </c>
      <c r="AA26" s="77">
        <v>0</v>
      </c>
      <c r="AB26" s="77" t="s">
        <v>130</v>
      </c>
      <c r="AC26" s="77">
        <v>0</v>
      </c>
      <c r="AD26" s="77" t="s">
        <v>130</v>
      </c>
      <c r="AE26" s="77">
        <v>0</v>
      </c>
      <c r="AF26" s="77" t="s">
        <v>130</v>
      </c>
      <c r="AG26" s="77">
        <v>0</v>
      </c>
      <c r="AH26" s="77" t="s">
        <v>130</v>
      </c>
      <c r="AI26" s="77">
        <v>0</v>
      </c>
      <c r="AJ26" s="77" t="s">
        <v>130</v>
      </c>
      <c r="AK26" s="77">
        <v>0</v>
      </c>
      <c r="AL26" s="77" t="s">
        <v>130</v>
      </c>
      <c r="AM26" s="77">
        <v>0</v>
      </c>
      <c r="AN26" s="77" t="s">
        <v>400</v>
      </c>
      <c r="AO26" s="77">
        <v>0</v>
      </c>
    </row>
    <row r="27" spans="1:41" ht="384">
      <c r="A27" s="212"/>
      <c r="B27" s="217"/>
      <c r="C27" s="84" t="s">
        <v>401</v>
      </c>
      <c r="D27" s="84">
        <v>2</v>
      </c>
      <c r="E27" s="84" t="s">
        <v>402</v>
      </c>
      <c r="F27" s="77" t="s">
        <v>403</v>
      </c>
      <c r="G27" s="77">
        <v>0</v>
      </c>
      <c r="H27" s="77" t="s">
        <v>130</v>
      </c>
      <c r="I27" s="77">
        <v>0</v>
      </c>
      <c r="J27" s="77" t="s">
        <v>130</v>
      </c>
      <c r="K27" s="77">
        <v>0</v>
      </c>
      <c r="L27" s="77" t="s">
        <v>404</v>
      </c>
      <c r="M27" s="77">
        <v>2</v>
      </c>
      <c r="N27" s="77" t="s">
        <v>336</v>
      </c>
      <c r="O27" s="77">
        <v>0</v>
      </c>
      <c r="P27" s="77" t="s">
        <v>405</v>
      </c>
      <c r="Q27" s="77">
        <v>0.5</v>
      </c>
      <c r="R27" s="77" t="s">
        <v>130</v>
      </c>
      <c r="S27" s="77">
        <v>0</v>
      </c>
      <c r="T27" s="77" t="s">
        <v>406</v>
      </c>
      <c r="U27" s="77">
        <v>0</v>
      </c>
      <c r="V27" s="77" t="s">
        <v>407</v>
      </c>
      <c r="W27" s="77">
        <v>0</v>
      </c>
      <c r="X27" s="77" t="s">
        <v>408</v>
      </c>
      <c r="Y27" s="77">
        <v>0.5</v>
      </c>
      <c r="Z27" s="77" t="s">
        <v>409</v>
      </c>
      <c r="AA27" s="77">
        <v>0</v>
      </c>
      <c r="AB27" s="77" t="s">
        <v>410</v>
      </c>
      <c r="AC27" s="77">
        <v>1.5</v>
      </c>
      <c r="AD27" s="77" t="s">
        <v>411</v>
      </c>
      <c r="AE27" s="77">
        <v>0.25</v>
      </c>
      <c r="AF27" s="77" t="s">
        <v>412</v>
      </c>
      <c r="AG27" s="77">
        <v>0.5</v>
      </c>
      <c r="AH27" s="77" t="s">
        <v>352</v>
      </c>
      <c r="AI27" s="77">
        <v>0</v>
      </c>
      <c r="AJ27" s="77" t="s">
        <v>413</v>
      </c>
      <c r="AK27" s="77">
        <v>0</v>
      </c>
      <c r="AL27" s="77" t="s">
        <v>414</v>
      </c>
      <c r="AM27" s="77">
        <v>1.5</v>
      </c>
      <c r="AN27" s="77" t="s">
        <v>415</v>
      </c>
      <c r="AO27" s="77">
        <v>1.5</v>
      </c>
    </row>
    <row r="28" spans="1:41" ht="150">
      <c r="A28" s="229" t="s">
        <v>416</v>
      </c>
      <c r="B28" s="86" t="s">
        <v>417</v>
      </c>
      <c r="C28" s="87" t="s">
        <v>418</v>
      </c>
      <c r="D28" s="88">
        <v>1</v>
      </c>
      <c r="E28" s="88" t="s">
        <v>419</v>
      </c>
      <c r="F28" s="77" t="s">
        <v>130</v>
      </c>
      <c r="G28" s="77">
        <v>0</v>
      </c>
      <c r="H28" s="77" t="s">
        <v>130</v>
      </c>
      <c r="I28" s="77">
        <v>0</v>
      </c>
      <c r="J28" s="77" t="s">
        <v>130</v>
      </c>
      <c r="K28" s="77">
        <v>0</v>
      </c>
      <c r="L28" s="77" t="s">
        <v>130</v>
      </c>
      <c r="M28" s="77">
        <v>0</v>
      </c>
      <c r="N28" s="77" t="s">
        <v>420</v>
      </c>
      <c r="O28" s="77">
        <v>0</v>
      </c>
      <c r="P28" s="77" t="s">
        <v>130</v>
      </c>
      <c r="Q28" s="77">
        <v>0</v>
      </c>
      <c r="R28" s="77" t="s">
        <v>130</v>
      </c>
      <c r="S28" s="77">
        <v>0</v>
      </c>
      <c r="T28" s="77" t="s">
        <v>130</v>
      </c>
      <c r="U28" s="77">
        <v>0</v>
      </c>
      <c r="V28" s="77" t="s">
        <v>130</v>
      </c>
      <c r="W28" s="77">
        <v>0</v>
      </c>
      <c r="X28" s="77" t="s">
        <v>130</v>
      </c>
      <c r="Y28" s="77">
        <v>0</v>
      </c>
      <c r="Z28" s="77" t="s">
        <v>421</v>
      </c>
      <c r="AA28" s="77">
        <v>0</v>
      </c>
      <c r="AB28" s="77" t="s">
        <v>130</v>
      </c>
      <c r="AC28" s="77">
        <v>0</v>
      </c>
      <c r="AD28" s="77" t="s">
        <v>130</v>
      </c>
      <c r="AE28" s="77">
        <v>0</v>
      </c>
      <c r="AF28" s="77" t="s">
        <v>130</v>
      </c>
      <c r="AG28" s="77">
        <v>0</v>
      </c>
      <c r="AH28" s="77" t="s">
        <v>352</v>
      </c>
      <c r="AI28" s="77">
        <v>0</v>
      </c>
      <c r="AJ28" s="77" t="s">
        <v>130</v>
      </c>
      <c r="AK28" s="77">
        <v>0</v>
      </c>
      <c r="AL28" s="77" t="s">
        <v>130</v>
      </c>
      <c r="AM28" s="77">
        <v>0</v>
      </c>
      <c r="AN28" s="77" t="s">
        <v>130</v>
      </c>
      <c r="AO28" s="77">
        <v>0</v>
      </c>
    </row>
    <row r="29" spans="1:41" ht="220.5" customHeight="1">
      <c r="A29" s="211"/>
      <c r="B29" s="226" t="s">
        <v>422</v>
      </c>
      <c r="C29" s="87" t="s">
        <v>423</v>
      </c>
      <c r="D29" s="88">
        <v>1</v>
      </c>
      <c r="E29" s="88" t="s">
        <v>424</v>
      </c>
      <c r="F29" s="77" t="s">
        <v>130</v>
      </c>
      <c r="G29" s="77">
        <v>0</v>
      </c>
      <c r="H29" s="77" t="s">
        <v>130</v>
      </c>
      <c r="I29" s="77">
        <v>0</v>
      </c>
      <c r="J29" s="77" t="s">
        <v>130</v>
      </c>
      <c r="K29" s="77">
        <v>0</v>
      </c>
      <c r="L29" s="77" t="s">
        <v>130</v>
      </c>
      <c r="M29" s="77">
        <v>0</v>
      </c>
      <c r="N29" s="77" t="s">
        <v>425</v>
      </c>
      <c r="O29" s="77">
        <v>0</v>
      </c>
      <c r="P29" s="77" t="s">
        <v>426</v>
      </c>
      <c r="Q29" s="77">
        <v>0.5</v>
      </c>
      <c r="R29" s="77" t="s">
        <v>130</v>
      </c>
      <c r="S29" s="77">
        <v>0</v>
      </c>
      <c r="T29" s="77" t="s">
        <v>130</v>
      </c>
      <c r="U29" s="77">
        <v>0</v>
      </c>
      <c r="V29" s="77" t="s">
        <v>130</v>
      </c>
      <c r="W29" s="77">
        <v>0</v>
      </c>
      <c r="X29" s="77" t="s">
        <v>130</v>
      </c>
      <c r="Y29" s="77">
        <v>0</v>
      </c>
      <c r="Z29" s="77" t="s">
        <v>427</v>
      </c>
      <c r="AA29" s="77">
        <v>0</v>
      </c>
      <c r="AB29" s="77" t="s">
        <v>130</v>
      </c>
      <c r="AC29" s="77">
        <v>0</v>
      </c>
      <c r="AD29" s="77" t="s">
        <v>428</v>
      </c>
      <c r="AE29" s="77">
        <v>0.25</v>
      </c>
      <c r="AF29" s="77" t="s">
        <v>429</v>
      </c>
      <c r="AG29" s="77">
        <v>0</v>
      </c>
      <c r="AH29" s="77" t="s">
        <v>352</v>
      </c>
      <c r="AI29" s="77">
        <v>0</v>
      </c>
      <c r="AJ29" s="77" t="s">
        <v>130</v>
      </c>
      <c r="AK29" s="77">
        <v>0</v>
      </c>
      <c r="AL29" s="77" t="s">
        <v>130</v>
      </c>
      <c r="AM29" s="77">
        <v>0</v>
      </c>
      <c r="AN29" s="77" t="s">
        <v>430</v>
      </c>
      <c r="AO29" s="77">
        <v>0.25</v>
      </c>
    </row>
    <row r="30" spans="1:41" ht="270">
      <c r="A30" s="211"/>
      <c r="B30" s="224"/>
      <c r="C30" s="87" t="s">
        <v>431</v>
      </c>
      <c r="D30" s="88">
        <v>1</v>
      </c>
      <c r="E30" s="88" t="s">
        <v>432</v>
      </c>
      <c r="F30" s="77" t="s">
        <v>130</v>
      </c>
      <c r="G30" s="77">
        <v>0</v>
      </c>
      <c r="H30" s="77" t="s">
        <v>130</v>
      </c>
      <c r="I30" s="77">
        <v>0</v>
      </c>
      <c r="J30" s="77" t="s">
        <v>130</v>
      </c>
      <c r="K30" s="77">
        <v>0</v>
      </c>
      <c r="L30" s="77" t="s">
        <v>130</v>
      </c>
      <c r="M30" s="77">
        <v>0</v>
      </c>
      <c r="N30" s="77" t="s">
        <v>433</v>
      </c>
      <c r="O30" s="77">
        <v>0</v>
      </c>
      <c r="P30" s="77" t="s">
        <v>130</v>
      </c>
      <c r="Q30" s="77">
        <v>0</v>
      </c>
      <c r="R30" s="77" t="s">
        <v>130</v>
      </c>
      <c r="S30" s="77">
        <v>0</v>
      </c>
      <c r="T30" s="77" t="s">
        <v>130</v>
      </c>
      <c r="U30" s="77">
        <v>0</v>
      </c>
      <c r="V30" s="77" t="s">
        <v>130</v>
      </c>
      <c r="W30" s="77">
        <v>0</v>
      </c>
      <c r="X30" s="77" t="s">
        <v>434</v>
      </c>
      <c r="Y30" s="77">
        <v>0.25</v>
      </c>
      <c r="Z30" s="77" t="s">
        <v>435</v>
      </c>
      <c r="AA30" s="77">
        <v>0</v>
      </c>
      <c r="AB30" s="77" t="s">
        <v>130</v>
      </c>
      <c r="AC30" s="77">
        <v>0</v>
      </c>
      <c r="AD30" s="77" t="s">
        <v>436</v>
      </c>
      <c r="AE30" s="77">
        <v>0</v>
      </c>
      <c r="AF30" s="77" t="s">
        <v>437</v>
      </c>
      <c r="AG30" s="77">
        <v>0.75</v>
      </c>
      <c r="AH30" s="77" t="s">
        <v>438</v>
      </c>
      <c r="AI30" s="77">
        <v>0</v>
      </c>
      <c r="AJ30" s="77" t="s">
        <v>130</v>
      </c>
      <c r="AK30" s="77">
        <v>0</v>
      </c>
      <c r="AL30" s="77" t="s">
        <v>130</v>
      </c>
      <c r="AM30" s="77">
        <v>0</v>
      </c>
      <c r="AN30" s="77" t="s">
        <v>439</v>
      </c>
      <c r="AO30" s="77">
        <v>0.25</v>
      </c>
    </row>
    <row r="31" spans="1:41" ht="327.75" customHeight="1">
      <c r="A31" s="211"/>
      <c r="B31" s="217"/>
      <c r="C31" s="87" t="s">
        <v>440</v>
      </c>
      <c r="D31" s="88">
        <v>1</v>
      </c>
      <c r="E31" s="88" t="s">
        <v>441</v>
      </c>
      <c r="F31" s="77" t="s">
        <v>130</v>
      </c>
      <c r="G31" s="77">
        <v>0</v>
      </c>
      <c r="H31" s="77" t="s">
        <v>130</v>
      </c>
      <c r="I31" s="77">
        <v>0</v>
      </c>
      <c r="J31" s="77" t="s">
        <v>130</v>
      </c>
      <c r="K31" s="77">
        <v>0</v>
      </c>
      <c r="L31" s="77" t="s">
        <v>130</v>
      </c>
      <c r="M31" s="77">
        <v>0</v>
      </c>
      <c r="N31" s="77" t="s">
        <v>442</v>
      </c>
      <c r="O31" s="77">
        <v>0.25</v>
      </c>
      <c r="P31" s="77" t="s">
        <v>130</v>
      </c>
      <c r="Q31" s="77">
        <v>0</v>
      </c>
      <c r="R31" s="77" t="s">
        <v>443</v>
      </c>
      <c r="S31" s="77">
        <v>0</v>
      </c>
      <c r="T31" s="77" t="s">
        <v>444</v>
      </c>
      <c r="U31" s="77">
        <v>0</v>
      </c>
      <c r="V31" s="77" t="s">
        <v>130</v>
      </c>
      <c r="W31" s="77">
        <v>0</v>
      </c>
      <c r="X31" s="77" t="s">
        <v>130</v>
      </c>
      <c r="Y31" s="77">
        <v>0</v>
      </c>
      <c r="Z31" s="77" t="s">
        <v>445</v>
      </c>
      <c r="AA31" s="77">
        <v>0.25</v>
      </c>
      <c r="AB31" s="77" t="s">
        <v>130</v>
      </c>
      <c r="AC31" s="77">
        <v>0</v>
      </c>
      <c r="AD31" s="77" t="s">
        <v>446</v>
      </c>
      <c r="AE31" s="77">
        <v>0.25</v>
      </c>
      <c r="AF31" s="77" t="s">
        <v>447</v>
      </c>
      <c r="AG31" s="77">
        <v>0</v>
      </c>
      <c r="AH31" s="77" t="s">
        <v>448</v>
      </c>
      <c r="AI31" s="77">
        <v>0</v>
      </c>
      <c r="AJ31" s="77" t="s">
        <v>130</v>
      </c>
      <c r="AK31" s="77">
        <v>0</v>
      </c>
      <c r="AL31" s="77" t="s">
        <v>449</v>
      </c>
      <c r="AM31" s="77">
        <v>0</v>
      </c>
      <c r="AN31" s="77" t="s">
        <v>450</v>
      </c>
      <c r="AO31" s="77">
        <v>0</v>
      </c>
    </row>
    <row r="32" spans="1:41" ht="300">
      <c r="A32" s="211"/>
      <c r="B32" s="226" t="s">
        <v>451</v>
      </c>
      <c r="C32" s="88" t="s">
        <v>452</v>
      </c>
      <c r="D32" s="88">
        <v>2</v>
      </c>
      <c r="E32" s="88" t="s">
        <v>453</v>
      </c>
      <c r="F32" s="77" t="s">
        <v>454</v>
      </c>
      <c r="G32" s="77">
        <v>2</v>
      </c>
      <c r="H32" s="77" t="s">
        <v>130</v>
      </c>
      <c r="I32" s="77">
        <v>0</v>
      </c>
      <c r="J32" s="77" t="s">
        <v>130</v>
      </c>
      <c r="K32" s="77">
        <v>0</v>
      </c>
      <c r="L32" s="77" t="s">
        <v>130</v>
      </c>
      <c r="M32" s="77">
        <v>0</v>
      </c>
      <c r="N32" s="77" t="s">
        <v>130</v>
      </c>
      <c r="O32" s="77">
        <v>0</v>
      </c>
      <c r="P32" s="77" t="s">
        <v>455</v>
      </c>
      <c r="Q32" s="77">
        <v>0.5</v>
      </c>
      <c r="R32" s="77" t="s">
        <v>130</v>
      </c>
      <c r="S32" s="77">
        <v>0</v>
      </c>
      <c r="T32" s="77" t="s">
        <v>456</v>
      </c>
      <c r="U32" s="77">
        <v>0</v>
      </c>
      <c r="V32" s="77" t="s">
        <v>130</v>
      </c>
      <c r="W32" s="77">
        <v>0</v>
      </c>
      <c r="X32" s="77" t="s">
        <v>457</v>
      </c>
      <c r="Y32" s="77">
        <v>1</v>
      </c>
      <c r="Z32" s="77" t="s">
        <v>130</v>
      </c>
      <c r="AA32" s="77">
        <v>0</v>
      </c>
      <c r="AB32" s="77" t="s">
        <v>130</v>
      </c>
      <c r="AC32" s="77">
        <v>0</v>
      </c>
      <c r="AD32" s="77" t="s">
        <v>130</v>
      </c>
      <c r="AE32" s="77">
        <v>0</v>
      </c>
      <c r="AF32" s="77" t="s">
        <v>130</v>
      </c>
      <c r="AG32" s="77">
        <v>0</v>
      </c>
      <c r="AH32" s="77" t="s">
        <v>130</v>
      </c>
      <c r="AI32" s="77">
        <v>0</v>
      </c>
      <c r="AJ32" s="77" t="s">
        <v>458</v>
      </c>
      <c r="AK32" s="77">
        <v>0</v>
      </c>
      <c r="AL32" s="77" t="s">
        <v>459</v>
      </c>
      <c r="AM32" s="77">
        <v>2</v>
      </c>
      <c r="AN32" s="77" t="s">
        <v>460</v>
      </c>
      <c r="AO32" s="77">
        <v>1</v>
      </c>
    </row>
    <row r="33" spans="1:41" ht="409.6">
      <c r="A33" s="211"/>
      <c r="B33" s="224"/>
      <c r="C33" s="88" t="s">
        <v>461</v>
      </c>
      <c r="D33" s="87">
        <v>1</v>
      </c>
      <c r="E33" s="87" t="s">
        <v>462</v>
      </c>
      <c r="F33" s="77" t="s">
        <v>463</v>
      </c>
      <c r="G33" s="77">
        <v>0.25</v>
      </c>
      <c r="H33" s="77" t="s">
        <v>130</v>
      </c>
      <c r="I33" s="77">
        <v>0</v>
      </c>
      <c r="J33" s="77" t="s">
        <v>130</v>
      </c>
      <c r="K33" s="77">
        <v>0</v>
      </c>
      <c r="L33" s="77" t="s">
        <v>130</v>
      </c>
      <c r="M33" s="77">
        <v>0</v>
      </c>
      <c r="N33" s="77" t="s">
        <v>130</v>
      </c>
      <c r="O33" s="77">
        <v>0</v>
      </c>
      <c r="P33" s="77" t="s">
        <v>464</v>
      </c>
      <c r="Q33" s="77">
        <v>0.25</v>
      </c>
      <c r="R33" s="77" t="s">
        <v>465</v>
      </c>
      <c r="S33" s="77">
        <v>0.5</v>
      </c>
      <c r="T33" s="77" t="s">
        <v>466</v>
      </c>
      <c r="U33" s="77">
        <v>0</v>
      </c>
      <c r="V33" s="77" t="s">
        <v>467</v>
      </c>
      <c r="W33" s="77">
        <v>0</v>
      </c>
      <c r="X33" s="77" t="s">
        <v>468</v>
      </c>
      <c r="Y33" s="77">
        <v>0.25</v>
      </c>
      <c r="Z33" s="77" t="s">
        <v>130</v>
      </c>
      <c r="AA33" s="77">
        <v>0</v>
      </c>
      <c r="AB33" s="77" t="s">
        <v>130</v>
      </c>
      <c r="AC33" s="77">
        <v>0</v>
      </c>
      <c r="AD33" s="77" t="s">
        <v>469</v>
      </c>
      <c r="AE33" s="77">
        <v>0.75</v>
      </c>
      <c r="AF33" s="77" t="s">
        <v>470</v>
      </c>
      <c r="AG33" s="77">
        <v>0.75</v>
      </c>
      <c r="AH33" s="77" t="s">
        <v>471</v>
      </c>
      <c r="AI33" s="77">
        <v>0.25</v>
      </c>
      <c r="AJ33" s="77" t="s">
        <v>130</v>
      </c>
      <c r="AK33" s="77">
        <v>0</v>
      </c>
      <c r="AL33" s="77" t="s">
        <v>472</v>
      </c>
      <c r="AM33" s="77">
        <v>0.25</v>
      </c>
      <c r="AN33" s="77" t="s">
        <v>473</v>
      </c>
      <c r="AO33" s="77">
        <v>0</v>
      </c>
    </row>
    <row r="34" spans="1:41" ht="409.6">
      <c r="A34" s="211"/>
      <c r="B34" s="224"/>
      <c r="C34" s="88" t="s">
        <v>474</v>
      </c>
      <c r="D34" s="87">
        <v>1</v>
      </c>
      <c r="E34" s="87" t="s">
        <v>475</v>
      </c>
      <c r="F34" s="77" t="s">
        <v>476</v>
      </c>
      <c r="G34" s="77">
        <v>0</v>
      </c>
      <c r="H34" s="77" t="s">
        <v>130</v>
      </c>
      <c r="I34" s="77">
        <v>0</v>
      </c>
      <c r="J34" s="77" t="s">
        <v>130</v>
      </c>
      <c r="K34" s="77">
        <v>0</v>
      </c>
      <c r="L34" s="77" t="s">
        <v>130</v>
      </c>
      <c r="M34" s="77">
        <v>0</v>
      </c>
      <c r="N34" s="77" t="s">
        <v>130</v>
      </c>
      <c r="O34" s="77">
        <v>0</v>
      </c>
      <c r="P34" s="77" t="s">
        <v>477</v>
      </c>
      <c r="Q34" s="77">
        <v>0.25</v>
      </c>
      <c r="R34" s="77" t="s">
        <v>130</v>
      </c>
      <c r="S34" s="77">
        <v>0</v>
      </c>
      <c r="T34" s="77" t="s">
        <v>478</v>
      </c>
      <c r="U34" s="77">
        <v>0</v>
      </c>
      <c r="V34" s="77" t="s">
        <v>467</v>
      </c>
      <c r="W34" s="77">
        <v>0</v>
      </c>
      <c r="X34" s="77" t="s">
        <v>130</v>
      </c>
      <c r="Y34" s="77">
        <v>0</v>
      </c>
      <c r="Z34" s="77" t="s">
        <v>130</v>
      </c>
      <c r="AA34" s="77">
        <v>0</v>
      </c>
      <c r="AB34" s="77" t="s">
        <v>130</v>
      </c>
      <c r="AC34" s="77">
        <v>0</v>
      </c>
      <c r="AD34" s="77" t="s">
        <v>479</v>
      </c>
      <c r="AE34" s="77">
        <v>0.5</v>
      </c>
      <c r="AF34" s="77" t="s">
        <v>480</v>
      </c>
      <c r="AG34" s="77">
        <v>0.25</v>
      </c>
      <c r="AH34" s="77" t="s">
        <v>481</v>
      </c>
      <c r="AI34" s="77">
        <v>0.25</v>
      </c>
      <c r="AJ34" s="77" t="s">
        <v>130</v>
      </c>
      <c r="AK34" s="77">
        <v>0</v>
      </c>
      <c r="AL34" s="77" t="s">
        <v>130</v>
      </c>
      <c r="AM34" s="77">
        <v>0</v>
      </c>
      <c r="AN34" s="77" t="s">
        <v>482</v>
      </c>
      <c r="AO34" s="77">
        <v>0</v>
      </c>
    </row>
    <row r="35" spans="1:41" ht="409.6">
      <c r="A35" s="211"/>
      <c r="B35" s="224"/>
      <c r="C35" s="88" t="s">
        <v>483</v>
      </c>
      <c r="D35" s="87">
        <v>1</v>
      </c>
      <c r="E35" s="87" t="s">
        <v>484</v>
      </c>
      <c r="F35" s="77" t="s">
        <v>130</v>
      </c>
      <c r="G35" s="77">
        <v>0</v>
      </c>
      <c r="H35" s="77" t="s">
        <v>130</v>
      </c>
      <c r="I35" s="77">
        <v>0</v>
      </c>
      <c r="J35" s="77" t="s">
        <v>130</v>
      </c>
      <c r="K35" s="77">
        <v>0</v>
      </c>
      <c r="L35" s="77" t="s">
        <v>130</v>
      </c>
      <c r="M35" s="77">
        <v>0</v>
      </c>
      <c r="N35" s="77" t="s">
        <v>130</v>
      </c>
      <c r="O35" s="77">
        <v>0</v>
      </c>
      <c r="P35" s="77" t="s">
        <v>485</v>
      </c>
      <c r="Q35" s="77">
        <v>0.25</v>
      </c>
      <c r="R35" s="77" t="s">
        <v>130</v>
      </c>
      <c r="S35" s="77">
        <v>0</v>
      </c>
      <c r="T35" s="77" t="s">
        <v>486</v>
      </c>
      <c r="U35" s="77">
        <v>0</v>
      </c>
      <c r="V35" s="77" t="s">
        <v>487</v>
      </c>
      <c r="W35" s="77">
        <v>0</v>
      </c>
      <c r="X35" s="77" t="s">
        <v>130</v>
      </c>
      <c r="Y35" s="77">
        <v>0</v>
      </c>
      <c r="Z35" s="77" t="s">
        <v>130</v>
      </c>
      <c r="AA35" s="77">
        <v>0</v>
      </c>
      <c r="AB35" s="77" t="s">
        <v>130</v>
      </c>
      <c r="AC35" s="77">
        <v>0</v>
      </c>
      <c r="AD35" s="77" t="s">
        <v>130</v>
      </c>
      <c r="AE35" s="77">
        <v>0</v>
      </c>
      <c r="AF35" s="77" t="s">
        <v>480</v>
      </c>
      <c r="AG35" s="77">
        <v>0.25</v>
      </c>
      <c r="AH35" s="77" t="s">
        <v>488</v>
      </c>
      <c r="AI35" s="77">
        <v>0.5</v>
      </c>
      <c r="AJ35" s="77" t="s">
        <v>130</v>
      </c>
      <c r="AK35" s="77">
        <v>0</v>
      </c>
      <c r="AL35" s="77" t="s">
        <v>130</v>
      </c>
      <c r="AM35" s="77">
        <v>0</v>
      </c>
      <c r="AN35" s="77" t="s">
        <v>489</v>
      </c>
      <c r="AO35" s="77">
        <v>0</v>
      </c>
    </row>
    <row r="36" spans="1:41" ht="141.75" customHeight="1">
      <c r="A36" s="211"/>
      <c r="B36" s="224"/>
      <c r="C36" s="88" t="s">
        <v>490</v>
      </c>
      <c r="D36" s="87">
        <v>1</v>
      </c>
      <c r="E36" s="87" t="s">
        <v>491</v>
      </c>
      <c r="F36" s="77" t="s">
        <v>492</v>
      </c>
      <c r="G36" s="77">
        <v>1</v>
      </c>
      <c r="H36" s="77" t="s">
        <v>493</v>
      </c>
      <c r="I36" s="77">
        <v>0</v>
      </c>
      <c r="J36" s="77" t="s">
        <v>494</v>
      </c>
      <c r="K36" s="77">
        <v>0</v>
      </c>
      <c r="L36" s="77" t="s">
        <v>495</v>
      </c>
      <c r="M36" s="77">
        <v>0</v>
      </c>
      <c r="N36" s="77" t="s">
        <v>496</v>
      </c>
      <c r="O36" s="77">
        <v>0</v>
      </c>
      <c r="P36" s="77" t="s">
        <v>497</v>
      </c>
      <c r="Q36" s="77">
        <v>0</v>
      </c>
      <c r="R36" s="77" t="s">
        <v>498</v>
      </c>
      <c r="S36" s="77">
        <v>0</v>
      </c>
      <c r="T36" s="77" t="s">
        <v>499</v>
      </c>
      <c r="U36" s="77">
        <v>0</v>
      </c>
      <c r="V36" s="77" t="s">
        <v>500</v>
      </c>
      <c r="W36" s="77">
        <v>0</v>
      </c>
      <c r="X36" s="77" t="s">
        <v>501</v>
      </c>
      <c r="Y36" s="77">
        <v>0</v>
      </c>
      <c r="Z36" s="77" t="s">
        <v>130</v>
      </c>
      <c r="AA36" s="77">
        <v>0</v>
      </c>
      <c r="AB36" s="77" t="s">
        <v>130</v>
      </c>
      <c r="AC36" s="77">
        <v>0</v>
      </c>
      <c r="AD36" s="77" t="s">
        <v>502</v>
      </c>
      <c r="AE36" s="77">
        <v>0</v>
      </c>
      <c r="AF36" s="77" t="s">
        <v>503</v>
      </c>
      <c r="AG36" s="77">
        <v>0</v>
      </c>
      <c r="AH36" s="77" t="s">
        <v>504</v>
      </c>
      <c r="AI36" s="77">
        <v>1</v>
      </c>
      <c r="AJ36" s="77" t="s">
        <v>505</v>
      </c>
      <c r="AK36" s="77">
        <v>0</v>
      </c>
      <c r="AL36" s="77" t="s">
        <v>506</v>
      </c>
      <c r="AM36" s="77">
        <v>1</v>
      </c>
      <c r="AN36" s="77" t="s">
        <v>507</v>
      </c>
      <c r="AO36" s="77">
        <v>1</v>
      </c>
    </row>
    <row r="37" spans="1:41" ht="165">
      <c r="A37" s="211"/>
      <c r="B37" s="224"/>
      <c r="C37" s="88" t="s">
        <v>508</v>
      </c>
      <c r="D37" s="88">
        <v>2</v>
      </c>
      <c r="E37" s="88" t="s">
        <v>509</v>
      </c>
      <c r="F37" s="77" t="s">
        <v>510</v>
      </c>
      <c r="G37" s="77">
        <v>1</v>
      </c>
      <c r="H37" s="77" t="s">
        <v>130</v>
      </c>
      <c r="I37" s="77">
        <v>0</v>
      </c>
      <c r="J37" s="77" t="s">
        <v>130</v>
      </c>
      <c r="K37" s="77">
        <v>0</v>
      </c>
      <c r="L37" s="77" t="s">
        <v>511</v>
      </c>
      <c r="M37" s="77">
        <v>1</v>
      </c>
      <c r="N37" s="77" t="s">
        <v>512</v>
      </c>
      <c r="O37" s="77">
        <v>0</v>
      </c>
      <c r="P37" s="77" t="s">
        <v>513</v>
      </c>
      <c r="Q37" s="77">
        <v>0</v>
      </c>
      <c r="R37" s="77" t="s">
        <v>130</v>
      </c>
      <c r="S37" s="77">
        <v>0</v>
      </c>
      <c r="T37" s="77" t="s">
        <v>130</v>
      </c>
      <c r="U37" s="77">
        <v>0</v>
      </c>
      <c r="V37" s="77" t="s">
        <v>130</v>
      </c>
      <c r="W37" s="77">
        <v>0</v>
      </c>
      <c r="X37" s="77" t="s">
        <v>514</v>
      </c>
      <c r="Y37" s="77">
        <v>2</v>
      </c>
      <c r="Z37" s="77" t="s">
        <v>130</v>
      </c>
      <c r="AA37" s="77">
        <v>0</v>
      </c>
      <c r="AB37" s="77" t="s">
        <v>515</v>
      </c>
      <c r="AC37" s="77">
        <v>0</v>
      </c>
      <c r="AD37" s="77" t="s">
        <v>516</v>
      </c>
      <c r="AE37" s="77">
        <v>1</v>
      </c>
      <c r="AF37" s="77" t="s">
        <v>517</v>
      </c>
      <c r="AG37" s="77">
        <v>2</v>
      </c>
      <c r="AH37" s="77" t="s">
        <v>518</v>
      </c>
      <c r="AI37" s="77">
        <v>1</v>
      </c>
      <c r="AJ37" s="77" t="s">
        <v>130</v>
      </c>
      <c r="AK37" s="77">
        <v>0</v>
      </c>
      <c r="AL37" s="77" t="s">
        <v>130</v>
      </c>
      <c r="AM37" s="77">
        <v>0</v>
      </c>
      <c r="AN37" s="77" t="s">
        <v>130</v>
      </c>
      <c r="AO37" s="77">
        <v>0</v>
      </c>
    </row>
    <row r="38" spans="1:41" ht="328">
      <c r="A38" s="211"/>
      <c r="B38" s="224"/>
      <c r="C38" s="87" t="s">
        <v>519</v>
      </c>
      <c r="D38" s="88">
        <v>1</v>
      </c>
      <c r="E38" s="88" t="s">
        <v>520</v>
      </c>
      <c r="F38" s="77" t="s">
        <v>521</v>
      </c>
      <c r="G38" s="77">
        <v>0.5</v>
      </c>
      <c r="H38" s="77" t="s">
        <v>130</v>
      </c>
      <c r="I38" s="77">
        <v>0</v>
      </c>
      <c r="J38" s="77" t="s">
        <v>130</v>
      </c>
      <c r="K38" s="77">
        <v>0</v>
      </c>
      <c r="L38" s="77" t="s">
        <v>522</v>
      </c>
      <c r="M38" s="77">
        <v>0.5</v>
      </c>
      <c r="N38" s="77" t="s">
        <v>523</v>
      </c>
      <c r="O38" s="77">
        <v>0.5</v>
      </c>
      <c r="P38" s="77" t="s">
        <v>524</v>
      </c>
      <c r="Q38" s="77">
        <v>0</v>
      </c>
      <c r="R38" s="77" t="s">
        <v>525</v>
      </c>
      <c r="S38" s="77">
        <v>0.5</v>
      </c>
      <c r="T38" s="77" t="s">
        <v>526</v>
      </c>
      <c r="U38" s="77">
        <v>0</v>
      </c>
      <c r="V38" s="77" t="s">
        <v>527</v>
      </c>
      <c r="W38" s="77">
        <v>0.5</v>
      </c>
      <c r="X38" s="77" t="s">
        <v>528</v>
      </c>
      <c r="Y38" s="77">
        <v>0.5</v>
      </c>
      <c r="Z38" s="77" t="s">
        <v>130</v>
      </c>
      <c r="AA38" s="77">
        <v>0</v>
      </c>
      <c r="AB38" s="77" t="s">
        <v>529</v>
      </c>
      <c r="AC38" s="77">
        <v>0.5</v>
      </c>
      <c r="AD38" s="77" t="s">
        <v>530</v>
      </c>
      <c r="AE38" s="77">
        <v>0</v>
      </c>
      <c r="AF38" s="77" t="s">
        <v>531</v>
      </c>
      <c r="AG38" s="77">
        <v>0</v>
      </c>
      <c r="AH38" s="77" t="s">
        <v>532</v>
      </c>
      <c r="AI38" s="77">
        <v>0</v>
      </c>
      <c r="AJ38" s="77" t="s">
        <v>533</v>
      </c>
      <c r="AK38" s="77">
        <v>0</v>
      </c>
      <c r="AL38" s="77" t="s">
        <v>534</v>
      </c>
      <c r="AM38" s="77">
        <v>0</v>
      </c>
      <c r="AN38" s="77" t="s">
        <v>535</v>
      </c>
      <c r="AO38" s="77">
        <v>0</v>
      </c>
    </row>
    <row r="39" spans="1:41" ht="398">
      <c r="A39" s="230"/>
      <c r="B39" s="227"/>
      <c r="C39" s="88" t="s">
        <v>536</v>
      </c>
      <c r="D39" s="88">
        <v>2</v>
      </c>
      <c r="E39" s="88" t="s">
        <v>537</v>
      </c>
      <c r="F39" s="77" t="s">
        <v>538</v>
      </c>
      <c r="G39" s="77">
        <v>0</v>
      </c>
      <c r="H39" s="77" t="s">
        <v>130</v>
      </c>
      <c r="I39" s="77">
        <v>0</v>
      </c>
      <c r="J39" s="77" t="s">
        <v>130</v>
      </c>
      <c r="K39" s="77">
        <v>0</v>
      </c>
      <c r="L39" s="77" t="s">
        <v>539</v>
      </c>
      <c r="M39" s="77">
        <v>1</v>
      </c>
      <c r="N39" s="77" t="s">
        <v>540</v>
      </c>
      <c r="O39" s="77">
        <v>0.5</v>
      </c>
      <c r="P39" s="77" t="s">
        <v>541</v>
      </c>
      <c r="Q39" s="77">
        <v>0.5</v>
      </c>
      <c r="R39" s="77" t="s">
        <v>542</v>
      </c>
      <c r="S39" s="77">
        <v>0.5</v>
      </c>
      <c r="T39" s="77" t="s">
        <v>543</v>
      </c>
      <c r="U39" s="77">
        <v>1</v>
      </c>
      <c r="V39" s="77" t="s">
        <v>544</v>
      </c>
      <c r="W39" s="77">
        <v>1</v>
      </c>
      <c r="X39" s="77" t="s">
        <v>545</v>
      </c>
      <c r="Y39" s="77">
        <v>1.5</v>
      </c>
      <c r="Z39" s="77" t="s">
        <v>546</v>
      </c>
      <c r="AA39" s="77">
        <v>0.5</v>
      </c>
      <c r="AB39" s="77" t="s">
        <v>547</v>
      </c>
      <c r="AC39" s="77">
        <v>0.5</v>
      </c>
      <c r="AD39" s="77" t="s">
        <v>548</v>
      </c>
      <c r="AE39" s="77">
        <v>1</v>
      </c>
      <c r="AF39" s="77" t="s">
        <v>549</v>
      </c>
      <c r="AG39" s="77">
        <v>1.5</v>
      </c>
      <c r="AH39" s="77" t="s">
        <v>550</v>
      </c>
      <c r="AI39" s="77">
        <v>1.5</v>
      </c>
      <c r="AJ39" s="77" t="s">
        <v>551</v>
      </c>
      <c r="AK39" s="77">
        <v>1</v>
      </c>
      <c r="AL39" s="77" t="s">
        <v>552</v>
      </c>
      <c r="AM39" s="77">
        <v>1</v>
      </c>
      <c r="AN39" s="77" t="s">
        <v>553</v>
      </c>
      <c r="AO39" s="77">
        <v>1</v>
      </c>
    </row>
    <row r="40" spans="1:41" ht="166">
      <c r="A40" s="89" t="s">
        <v>554</v>
      </c>
      <c r="B40" s="90"/>
      <c r="C40" s="91" t="s">
        <v>555</v>
      </c>
      <c r="D40" s="92" t="s">
        <v>556</v>
      </c>
      <c r="E40" s="93" t="s">
        <v>557</v>
      </c>
      <c r="F40" s="92" t="s">
        <v>558</v>
      </c>
      <c r="G40" s="94">
        <v>0.9</v>
      </c>
      <c r="H40" s="92" t="s">
        <v>559</v>
      </c>
      <c r="I40" s="94">
        <v>1</v>
      </c>
      <c r="J40" s="92" t="s">
        <v>559</v>
      </c>
      <c r="K40" s="94">
        <v>1</v>
      </c>
      <c r="L40" s="92" t="s">
        <v>560</v>
      </c>
      <c r="M40" s="94">
        <v>1.1000000000000001</v>
      </c>
      <c r="N40" s="92" t="s">
        <v>559</v>
      </c>
      <c r="O40" s="94">
        <v>1</v>
      </c>
      <c r="P40" s="92" t="s">
        <v>559</v>
      </c>
      <c r="Q40" s="94">
        <v>1</v>
      </c>
      <c r="R40" s="92" t="s">
        <v>560</v>
      </c>
      <c r="S40" s="94">
        <v>1.1000000000000001</v>
      </c>
      <c r="T40" s="92" t="s">
        <v>558</v>
      </c>
      <c r="U40" s="94">
        <v>0.9</v>
      </c>
      <c r="V40" s="92" t="s">
        <v>558</v>
      </c>
      <c r="W40" s="94">
        <v>0.9</v>
      </c>
      <c r="X40" s="92" t="s">
        <v>561</v>
      </c>
      <c r="Y40" s="94">
        <v>1.1000000000000001</v>
      </c>
      <c r="Z40" s="92" t="s">
        <v>559</v>
      </c>
      <c r="AA40" s="94">
        <v>1</v>
      </c>
      <c r="AB40" s="92" t="s">
        <v>561</v>
      </c>
      <c r="AC40" s="94">
        <v>1.1000000000000001</v>
      </c>
      <c r="AD40" s="92" t="s">
        <v>558</v>
      </c>
      <c r="AE40" s="94">
        <v>0.9</v>
      </c>
      <c r="AF40" s="92" t="s">
        <v>558</v>
      </c>
      <c r="AG40" s="94">
        <v>0.9</v>
      </c>
      <c r="AH40" s="92" t="s">
        <v>562</v>
      </c>
      <c r="AI40" s="94">
        <v>1.2</v>
      </c>
      <c r="AJ40" s="92" t="s">
        <v>563</v>
      </c>
      <c r="AK40" s="94">
        <v>0.9</v>
      </c>
      <c r="AL40" s="92" t="s">
        <v>560</v>
      </c>
      <c r="AM40" s="94">
        <v>1.1000000000000001</v>
      </c>
      <c r="AN40" s="92" t="s">
        <v>560</v>
      </c>
      <c r="AO40" s="94">
        <v>1.1000000000000001</v>
      </c>
    </row>
    <row r="41" spans="1:4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row>
    <row r="42" spans="1:4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row>
    <row r="43" spans="1:4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row>
    <row r="44" spans="1:4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row>
    <row r="45" spans="1:4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row>
    <row r="46" spans="1:4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row>
    <row r="47" spans="1:4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row>
    <row r="48" spans="1:4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row>
    <row r="49" spans="1:4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row>
    <row r="50" spans="1:4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row>
    <row r="51" spans="1:4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row>
    <row r="52" spans="1:4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row>
    <row r="53" spans="1:4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row>
    <row r="54" spans="1:4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row>
    <row r="55" spans="1:4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row>
    <row r="56" spans="1:4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row>
    <row r="57" spans="1:4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row>
    <row r="58" spans="1:4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row>
    <row r="59" spans="1:41">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row>
    <row r="60" spans="1:4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row>
    <row r="61" spans="1:4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row>
    <row r="62" spans="1:4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row>
    <row r="63" spans="1:4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row>
    <row r="64" spans="1:41">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row>
    <row r="65" spans="1:4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row>
    <row r="66" spans="1:4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row>
    <row r="67" spans="1:41">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1:41">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row>
    <row r="69" spans="1:4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row>
    <row r="70" spans="1:4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row>
    <row r="71" spans="1:4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row>
    <row r="72" spans="1:4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row>
    <row r="73" spans="1:4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row>
    <row r="74" spans="1:4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row>
    <row r="75" spans="1:4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row>
    <row r="76" spans="1:4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row>
    <row r="77" spans="1:4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row>
    <row r="78" spans="1:4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row>
    <row r="79" spans="1:4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row>
    <row r="80" spans="1:4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row>
    <row r="81" spans="1:4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row>
    <row r="82" spans="1:4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row>
    <row r="83" spans="1:4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row>
    <row r="84" spans="1:4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row>
    <row r="85" spans="1:4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row>
    <row r="86" spans="1:4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1:4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row>
    <row r="88" spans="1:4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row>
    <row r="89" spans="1:4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row>
    <row r="90" spans="1:4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row>
    <row r="91" spans="1:4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row>
    <row r="92" spans="1:4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row>
    <row r="93" spans="1:4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row>
    <row r="94" spans="1:4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row>
    <row r="95" spans="1:4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row>
    <row r="96" spans="1:4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row>
    <row r="97" spans="1:4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row>
    <row r="98" spans="1:4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row>
    <row r="99" spans="1:4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row>
    <row r="100" spans="1:4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row>
    <row r="101" spans="1:4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row>
    <row r="102" spans="1:4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row>
    <row r="103" spans="1:4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row>
    <row r="104" spans="1:4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row>
    <row r="105" spans="1:4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row>
    <row r="106" spans="1:4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row>
    <row r="107" spans="1:4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row>
    <row r="108" spans="1:4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row>
    <row r="109" spans="1:4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row>
    <row r="110" spans="1:4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row>
    <row r="111" spans="1:4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row>
    <row r="112" spans="1:4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row>
    <row r="113" spans="1:4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row>
    <row r="114" spans="1:4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row>
    <row r="115" spans="1:4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row>
    <row r="116" spans="1:4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row>
    <row r="117" spans="1:4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row>
    <row r="118" spans="1:4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row>
    <row r="119" spans="1:4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row>
    <row r="120" spans="1:4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row>
    <row r="121" spans="1:4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row>
    <row r="122" spans="1:4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row>
    <row r="123" spans="1:4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row>
    <row r="124" spans="1:4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row>
    <row r="125" spans="1:4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row>
    <row r="126" spans="1:4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row>
    <row r="127" spans="1:4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row>
    <row r="128" spans="1:4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row>
    <row r="129" spans="1:4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row>
    <row r="130" spans="1:4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row>
    <row r="131" spans="1:4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row>
    <row r="132" spans="1:4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row>
    <row r="133" spans="1:4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row>
    <row r="134" spans="1:4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row>
    <row r="135" spans="1:4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row>
    <row r="136" spans="1:4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row>
    <row r="137" spans="1:4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row>
    <row r="138" spans="1:4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row>
    <row r="139" spans="1:4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row>
    <row r="140" spans="1:4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row>
    <row r="141" spans="1:4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row>
    <row r="142" spans="1:4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row>
    <row r="143" spans="1:4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row>
    <row r="144" spans="1:4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row>
    <row r="145" spans="1:4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row>
    <row r="146" spans="1:4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row>
    <row r="147" spans="1:4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row>
    <row r="148" spans="1:4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row>
    <row r="149" spans="1:4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row>
    <row r="150" spans="1:4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row>
    <row r="151" spans="1:4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row>
    <row r="152" spans="1:4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row>
    <row r="153" spans="1:4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row>
    <row r="154" spans="1:4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row>
    <row r="155" spans="1:4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row>
    <row r="156" spans="1:4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row>
    <row r="157" spans="1:4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row>
    <row r="158" spans="1:4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row>
    <row r="159" spans="1:4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row>
    <row r="160" spans="1:4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row>
    <row r="161" spans="1:4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row>
    <row r="162" spans="1:4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row>
    <row r="163" spans="1:4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row>
    <row r="164" spans="1:4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row>
    <row r="165" spans="1:4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row>
    <row r="166" spans="1:4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row>
    <row r="167" spans="1:4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row>
    <row r="168" spans="1:4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row>
    <row r="169" spans="1:4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row>
    <row r="170" spans="1:4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row>
    <row r="171" spans="1:4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row>
    <row r="172" spans="1:4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row>
    <row r="173" spans="1:4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row>
    <row r="174" spans="1:4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row>
    <row r="175" spans="1:4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row>
    <row r="176" spans="1:4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row>
    <row r="177" spans="1:4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row>
    <row r="178" spans="1:4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row>
    <row r="179" spans="1:4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row>
    <row r="180" spans="1:4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row>
    <row r="181" spans="1:4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row>
    <row r="182" spans="1:4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row>
    <row r="183" spans="1:4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row>
    <row r="184" spans="1:4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row>
    <row r="185" spans="1:4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row>
    <row r="186" spans="1:4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row>
    <row r="187" spans="1:4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row>
    <row r="188" spans="1:4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row>
    <row r="189" spans="1:4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row>
    <row r="190" spans="1:4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row>
    <row r="191" spans="1:4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row>
    <row r="192" spans="1:4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row>
    <row r="193" spans="1:4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row>
    <row r="194" spans="1:4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row>
    <row r="195" spans="1:4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row>
    <row r="196" spans="1:4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row>
    <row r="197" spans="1:4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row>
    <row r="198" spans="1:4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row>
    <row r="199" spans="1:4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row>
    <row r="200" spans="1:4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row>
    <row r="201" spans="1:4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row>
    <row r="202" spans="1:4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row>
    <row r="203" spans="1:4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row>
    <row r="204" spans="1:4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row>
    <row r="205" spans="1:4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row>
    <row r="206" spans="1:4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row>
    <row r="207" spans="1:4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row>
    <row r="208" spans="1:4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row>
    <row r="209" spans="1:4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row>
    <row r="210" spans="1:4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row>
    <row r="211" spans="1:4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row>
    <row r="212" spans="1:4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row>
    <row r="213" spans="1:4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row>
    <row r="214" spans="1:4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row>
    <row r="215" spans="1:4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row>
    <row r="216" spans="1:4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row>
    <row r="217" spans="1:4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row>
    <row r="218" spans="1:4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row>
    <row r="219" spans="1:4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row>
    <row r="220" spans="1:4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row>
    <row r="221" spans="1:4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row>
    <row r="222" spans="1:4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row>
    <row r="223" spans="1:4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row>
    <row r="224" spans="1:4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row>
    <row r="225" spans="1:4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row>
    <row r="226" spans="1:4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row>
    <row r="227" spans="1:4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row>
    <row r="228" spans="1:4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row>
    <row r="229" spans="1:4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row>
    <row r="230" spans="1:4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row>
    <row r="231" spans="1:4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row>
    <row r="232" spans="1:4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row>
    <row r="233" spans="1:4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row>
    <row r="234" spans="1:4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row>
    <row r="235" spans="1:4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row>
    <row r="236" spans="1:4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row>
    <row r="237" spans="1:4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row>
    <row r="238" spans="1:4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row>
    <row r="239" spans="1:4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row>
    <row r="240" spans="1:4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row>
    <row r="241" spans="1:4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row>
    <row r="242" spans="1:4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row>
    <row r="243" spans="1:4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row>
    <row r="244" spans="1:4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row>
    <row r="245" spans="1:4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row>
    <row r="246" spans="1:4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row>
    <row r="247" spans="1:4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row>
    <row r="248" spans="1:4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row>
    <row r="249" spans="1:4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row>
    <row r="250" spans="1:4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row>
    <row r="251" spans="1:4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row>
    <row r="252" spans="1:4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row>
    <row r="253" spans="1:4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row>
    <row r="254" spans="1:4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row>
    <row r="255" spans="1:4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row>
    <row r="256" spans="1:4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row>
    <row r="257" spans="1:4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row>
    <row r="258" spans="1:4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row>
    <row r="259" spans="1:4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row>
    <row r="260" spans="1:4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row>
    <row r="261" spans="1:4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row>
    <row r="262" spans="1:4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row>
    <row r="263" spans="1:4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row>
    <row r="264" spans="1:4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row>
    <row r="265" spans="1:4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row>
    <row r="266" spans="1:4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row>
    <row r="267" spans="1:4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row>
    <row r="268" spans="1:4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row>
    <row r="269" spans="1:4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row>
    <row r="270" spans="1:4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row>
    <row r="271" spans="1:4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row>
    <row r="272" spans="1:4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row>
    <row r="273" spans="1:4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row>
    <row r="274" spans="1:4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row>
    <row r="275" spans="1:4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row>
    <row r="276" spans="1:4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row>
    <row r="277" spans="1:4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row>
    <row r="278" spans="1:4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row>
    <row r="279" spans="1:4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row>
    <row r="280" spans="1:4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row>
    <row r="281" spans="1:4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row>
    <row r="282" spans="1:4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row>
    <row r="283" spans="1:4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row>
    <row r="284" spans="1:4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row>
    <row r="285" spans="1:4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row>
    <row r="286" spans="1:4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row>
    <row r="287" spans="1:4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row>
    <row r="288" spans="1:4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row>
    <row r="289" spans="1:4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row>
    <row r="290" spans="1:4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row>
    <row r="291" spans="1:4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row>
    <row r="292" spans="1:4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row>
    <row r="293" spans="1:4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row>
    <row r="294" spans="1:4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row>
    <row r="295" spans="1:4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row>
    <row r="296" spans="1:4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row>
    <row r="297" spans="1:4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row>
    <row r="298" spans="1:4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row>
    <row r="299" spans="1:4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row>
    <row r="300" spans="1:4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row>
    <row r="301" spans="1:4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row>
    <row r="302" spans="1:4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row>
    <row r="303" spans="1:4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row>
    <row r="304" spans="1:4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row>
    <row r="305" spans="1:4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row>
    <row r="306" spans="1:4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row>
    <row r="307" spans="1:4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row>
    <row r="308" spans="1:4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row>
    <row r="309" spans="1:4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row>
    <row r="310" spans="1:4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row>
    <row r="311" spans="1:4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row>
    <row r="312" spans="1:4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row>
    <row r="313" spans="1:4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row>
    <row r="314" spans="1:4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row>
    <row r="315" spans="1:4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row>
    <row r="316" spans="1:4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row>
    <row r="317" spans="1:4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row>
    <row r="318" spans="1:4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row>
    <row r="319" spans="1:4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row>
    <row r="320" spans="1:4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row>
    <row r="321" spans="1:4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row>
    <row r="322" spans="1:4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row>
    <row r="323" spans="1:4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row>
    <row r="324" spans="1:4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row>
    <row r="325" spans="1:4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row>
    <row r="326" spans="1:4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row>
    <row r="327" spans="1:4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row>
    <row r="328" spans="1:4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row>
    <row r="329" spans="1:4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row>
    <row r="330" spans="1:4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row>
    <row r="331" spans="1:4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row>
    <row r="332" spans="1:4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row>
    <row r="333" spans="1:4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row>
    <row r="334" spans="1:4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row>
    <row r="335" spans="1:4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row>
    <row r="336" spans="1:4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row>
    <row r="337" spans="1:4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row>
    <row r="338" spans="1:4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row>
    <row r="339" spans="1:4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row>
    <row r="340" spans="1:4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row>
    <row r="341" spans="1:4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row>
    <row r="342" spans="1:4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row>
    <row r="343" spans="1:4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row>
    <row r="344" spans="1:4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row>
    <row r="345" spans="1:4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row>
    <row r="346" spans="1:4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row>
    <row r="347" spans="1:4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row>
    <row r="348" spans="1:4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row>
    <row r="349" spans="1:4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row>
    <row r="350" spans="1:4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row>
    <row r="351" spans="1:4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row>
    <row r="352" spans="1:4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row>
    <row r="353" spans="1:4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row>
    <row r="354" spans="1:4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row>
    <row r="355" spans="1:4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row>
    <row r="356" spans="1:4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row>
    <row r="357" spans="1:4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row>
    <row r="358" spans="1:4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row>
    <row r="359" spans="1:4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row>
    <row r="360" spans="1:4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row>
    <row r="361" spans="1:4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row>
    <row r="362" spans="1:4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row>
    <row r="363" spans="1:4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row>
    <row r="364" spans="1:4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row>
    <row r="365" spans="1:4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row>
    <row r="366" spans="1:4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row>
    <row r="367" spans="1:4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row>
    <row r="368" spans="1:4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row>
    <row r="369" spans="1:4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row>
    <row r="370" spans="1:4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row>
    <row r="371" spans="1:4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row>
    <row r="372" spans="1:4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row>
    <row r="373" spans="1:4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row>
    <row r="374" spans="1:4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row>
    <row r="375" spans="1:4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row>
    <row r="376" spans="1:4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row>
    <row r="377" spans="1:4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row>
    <row r="378" spans="1:4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row>
    <row r="379" spans="1:4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row>
    <row r="380" spans="1:4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row>
    <row r="381" spans="1:4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row>
    <row r="382" spans="1:4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row>
    <row r="383" spans="1:4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row>
    <row r="384" spans="1:4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row>
    <row r="385" spans="1:4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row>
    <row r="386" spans="1:4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row>
    <row r="387" spans="1:4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row>
    <row r="388" spans="1:4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row>
    <row r="389" spans="1:4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row>
    <row r="390" spans="1:4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row>
    <row r="391" spans="1:4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row>
    <row r="392" spans="1:4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row>
    <row r="393" spans="1:4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row>
    <row r="394" spans="1:4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row>
    <row r="395" spans="1:4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row>
    <row r="396" spans="1:4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row>
    <row r="397" spans="1:4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row>
    <row r="398" spans="1:4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row>
    <row r="399" spans="1:4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row>
    <row r="400" spans="1:4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row>
    <row r="401" spans="1:4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row>
    <row r="402" spans="1:4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row>
    <row r="403" spans="1:4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row>
    <row r="404" spans="1:4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row>
    <row r="405" spans="1:4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row>
    <row r="406" spans="1:4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row>
    <row r="407" spans="1:4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row>
    <row r="408" spans="1:4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row>
    <row r="409" spans="1:4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row>
    <row r="410" spans="1:4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row>
    <row r="411" spans="1:4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row>
    <row r="412" spans="1:4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row>
    <row r="413" spans="1:4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row>
    <row r="414" spans="1:4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row>
    <row r="415" spans="1:4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row>
    <row r="416" spans="1:4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row>
    <row r="417" spans="1:4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row>
    <row r="418" spans="1:4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row>
    <row r="419" spans="1:4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row>
    <row r="420" spans="1:4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row>
    <row r="421" spans="1:4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row>
    <row r="422" spans="1:4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row>
    <row r="423" spans="1:4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row>
    <row r="424" spans="1:4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row>
    <row r="425" spans="1:4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row>
    <row r="426" spans="1:4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row>
    <row r="427" spans="1:4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row>
    <row r="428" spans="1:4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row>
    <row r="429" spans="1:4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row>
    <row r="430" spans="1:4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row>
    <row r="431" spans="1:4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row>
    <row r="432" spans="1:4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row>
    <row r="433" spans="1:4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row>
    <row r="434" spans="1:4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row>
    <row r="435" spans="1:4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row>
    <row r="436" spans="1:4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row>
    <row r="437" spans="1:4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row>
    <row r="438" spans="1:4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row>
    <row r="439" spans="1:4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row>
    <row r="440" spans="1:4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row>
    <row r="441" spans="1:4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row>
    <row r="442" spans="1:4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row>
    <row r="443" spans="1:4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row>
    <row r="444" spans="1:4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row>
    <row r="445" spans="1:4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row>
    <row r="446" spans="1:4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row>
    <row r="447" spans="1:4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row>
    <row r="448" spans="1:4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row>
    <row r="449" spans="1:4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row>
    <row r="450" spans="1:4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row>
    <row r="451" spans="1:4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row>
    <row r="452" spans="1:4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row>
    <row r="453" spans="1:4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row>
    <row r="454" spans="1:4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row>
    <row r="455" spans="1:4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row>
    <row r="456" spans="1:4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row>
    <row r="457" spans="1:4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row>
    <row r="458" spans="1:4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row>
    <row r="459" spans="1:4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row>
    <row r="460" spans="1:4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row>
    <row r="461" spans="1:4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row>
    <row r="462" spans="1:4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row>
    <row r="463" spans="1:4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row>
    <row r="464" spans="1:4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row>
    <row r="465" spans="1:4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row>
    <row r="466" spans="1:4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row>
    <row r="467" spans="1:4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row>
    <row r="468" spans="1:4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row>
    <row r="469" spans="1:4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row>
    <row r="470" spans="1:4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row>
    <row r="471" spans="1:4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row>
    <row r="472" spans="1:4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row>
    <row r="473" spans="1:4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row>
    <row r="474" spans="1:4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row>
    <row r="475" spans="1:4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row>
    <row r="476" spans="1:4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row>
    <row r="477" spans="1:4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row>
    <row r="478" spans="1:4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row>
    <row r="479" spans="1:4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row>
    <row r="480" spans="1:4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row>
    <row r="481" spans="1:4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row>
    <row r="482" spans="1:4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row>
    <row r="483" spans="1:4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row>
    <row r="484" spans="1:4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row>
    <row r="485" spans="1:4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row>
    <row r="486" spans="1:4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row>
    <row r="487" spans="1:4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row>
    <row r="488" spans="1:4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row>
    <row r="489" spans="1:4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row>
    <row r="490" spans="1:4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row>
    <row r="491" spans="1:4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row>
    <row r="492" spans="1:4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row>
    <row r="493" spans="1:4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row>
    <row r="494" spans="1:4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row>
    <row r="495" spans="1:4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row>
    <row r="496" spans="1:4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row>
    <row r="497" spans="1:4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row>
    <row r="498" spans="1:4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row>
    <row r="499" spans="1:4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row>
    <row r="500" spans="1:4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row>
    <row r="501" spans="1:4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row>
    <row r="502" spans="1:4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row>
    <row r="503" spans="1:4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row>
    <row r="504" spans="1:4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row>
    <row r="505" spans="1:4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row>
    <row r="506" spans="1:4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row>
    <row r="507" spans="1:4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row>
    <row r="508" spans="1:4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row>
    <row r="509" spans="1:4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row>
    <row r="510" spans="1:4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row>
    <row r="511" spans="1:4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row>
    <row r="512" spans="1:4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row>
    <row r="513" spans="1:4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row>
    <row r="514" spans="1:4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row>
    <row r="515" spans="1:4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row>
    <row r="516" spans="1:4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row>
    <row r="517" spans="1:4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row>
    <row r="518" spans="1:4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row>
    <row r="519" spans="1:4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row>
    <row r="520" spans="1:4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row>
    <row r="521" spans="1:4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row>
    <row r="522" spans="1:4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row>
    <row r="523" spans="1:4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row>
    <row r="524" spans="1:4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row>
    <row r="525" spans="1:4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row>
    <row r="526" spans="1:4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row>
    <row r="527" spans="1:4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row>
    <row r="528" spans="1:4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row>
    <row r="529" spans="1:4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row>
    <row r="530" spans="1:4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row>
    <row r="531" spans="1:4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row>
    <row r="532" spans="1:4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row>
    <row r="533" spans="1:4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row>
    <row r="534" spans="1:4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row>
    <row r="535" spans="1:4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row>
    <row r="536" spans="1:4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row>
    <row r="537" spans="1:4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row>
    <row r="538" spans="1:4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row>
    <row r="539" spans="1:4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row>
    <row r="540" spans="1:4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row>
    <row r="541" spans="1:4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row>
    <row r="542" spans="1:4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row>
    <row r="543" spans="1:4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row>
    <row r="544" spans="1:4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row>
    <row r="545" spans="1:4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row>
    <row r="546" spans="1:4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row>
    <row r="547" spans="1:4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row>
    <row r="548" spans="1:4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row>
    <row r="549" spans="1:4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row>
    <row r="550" spans="1:4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row>
    <row r="551" spans="1:4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row>
    <row r="552" spans="1:4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row>
    <row r="553" spans="1:4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row>
    <row r="554" spans="1:4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row>
    <row r="555" spans="1:4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row>
    <row r="556" spans="1:4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row>
    <row r="557" spans="1:4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row>
    <row r="558" spans="1:4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row>
    <row r="559" spans="1:4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row>
    <row r="560" spans="1:4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row>
    <row r="561" spans="1:4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row>
    <row r="562" spans="1:4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row>
    <row r="563" spans="1:4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row>
    <row r="564" spans="1:4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row>
    <row r="565" spans="1:4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row>
    <row r="566" spans="1:4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row>
    <row r="567" spans="1:4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row>
    <row r="568" spans="1:4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row>
    <row r="569" spans="1:4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row>
    <row r="570" spans="1:4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row>
    <row r="571" spans="1:4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row>
    <row r="572" spans="1:4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row>
    <row r="573" spans="1:4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row>
    <row r="574" spans="1:4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row>
    <row r="575" spans="1:4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row>
    <row r="576" spans="1:4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row>
    <row r="577" spans="1:4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row>
    <row r="578" spans="1:4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row>
    <row r="579" spans="1:4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row>
    <row r="580" spans="1:4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row>
    <row r="581" spans="1:4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row>
    <row r="582" spans="1:4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row>
    <row r="583" spans="1:4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row>
    <row r="584" spans="1:4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row>
    <row r="585" spans="1:4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row>
    <row r="586" spans="1:4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row>
    <row r="587" spans="1:4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row>
    <row r="588" spans="1:4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row>
    <row r="589" spans="1:4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row>
    <row r="590" spans="1:4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row>
    <row r="591" spans="1:4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row>
    <row r="592" spans="1:4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row>
    <row r="593" spans="1:4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row>
    <row r="594" spans="1:4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row>
    <row r="595" spans="1:4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row>
    <row r="596" spans="1:4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row>
    <row r="597" spans="1:4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row>
    <row r="598" spans="1:4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row>
    <row r="599" spans="1:4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row>
    <row r="600" spans="1:4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row>
    <row r="601" spans="1:4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row>
    <row r="602" spans="1:4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row>
    <row r="603" spans="1:4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row>
    <row r="604" spans="1:4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row>
    <row r="605" spans="1:4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row>
    <row r="606" spans="1:4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row>
    <row r="607" spans="1:4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row>
    <row r="608" spans="1:4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row>
    <row r="609" spans="1:4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row>
    <row r="610" spans="1:4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row>
    <row r="611" spans="1:4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row>
    <row r="612" spans="1:4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row>
    <row r="613" spans="1:4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row>
    <row r="614" spans="1:4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row>
    <row r="615" spans="1:4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row>
    <row r="616" spans="1:4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row>
    <row r="617" spans="1:4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row>
    <row r="618" spans="1:4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row>
    <row r="619" spans="1:4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row>
    <row r="620" spans="1:4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row>
    <row r="621" spans="1:4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row>
    <row r="622" spans="1:4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row>
    <row r="623" spans="1:4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row>
    <row r="624" spans="1:4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row>
    <row r="625" spans="1:4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row>
    <row r="626" spans="1:4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row>
    <row r="627" spans="1:4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row>
    <row r="628" spans="1:4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row>
    <row r="629" spans="1:4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row>
    <row r="630" spans="1:4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row>
    <row r="631" spans="1:4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row>
    <row r="632" spans="1:4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row>
    <row r="633" spans="1:4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row>
    <row r="634" spans="1:4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row>
    <row r="635" spans="1:4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row>
    <row r="636" spans="1:4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row>
    <row r="637" spans="1:4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row>
    <row r="638" spans="1:4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row>
    <row r="639" spans="1:4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row>
    <row r="640" spans="1:4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row>
    <row r="641" spans="1:4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row>
    <row r="642" spans="1:4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row>
    <row r="643" spans="1:4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row>
    <row r="644" spans="1:4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row>
    <row r="645" spans="1:4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row>
    <row r="646" spans="1:4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row>
    <row r="647" spans="1:4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row>
    <row r="648" spans="1:4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row>
    <row r="649" spans="1:4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row>
    <row r="650" spans="1:4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row>
    <row r="651" spans="1:4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row>
    <row r="652" spans="1:4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row>
    <row r="653" spans="1:4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row>
    <row r="654" spans="1:4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row>
    <row r="655" spans="1:4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row>
    <row r="656" spans="1:4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row>
    <row r="657" spans="1:4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row>
    <row r="658" spans="1:4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row>
    <row r="659" spans="1:4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row>
    <row r="660" spans="1:4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row>
    <row r="661" spans="1:4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row>
    <row r="662" spans="1:4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row>
    <row r="663" spans="1:4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row>
    <row r="664" spans="1:4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row>
    <row r="665" spans="1:4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row>
    <row r="666" spans="1:4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row>
    <row r="667" spans="1:4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row>
    <row r="668" spans="1:4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row>
    <row r="669" spans="1:4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row>
    <row r="670" spans="1:4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row>
    <row r="671" spans="1:4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row>
    <row r="672" spans="1:4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row>
    <row r="673" spans="1:4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row>
    <row r="674" spans="1:4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row>
    <row r="675" spans="1:4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row>
    <row r="676" spans="1:4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row>
    <row r="677" spans="1:4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row>
    <row r="678" spans="1:4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row>
    <row r="679" spans="1:4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row>
    <row r="680" spans="1:4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row>
    <row r="681" spans="1:4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row>
    <row r="682" spans="1:4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row>
    <row r="683" spans="1:4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row>
    <row r="684" spans="1:4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row>
    <row r="685" spans="1:4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row>
    <row r="686" spans="1:4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row>
    <row r="687" spans="1:4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row>
    <row r="688" spans="1:4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row>
    <row r="689" spans="1:4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row>
    <row r="690" spans="1:4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row>
    <row r="691" spans="1:4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row>
    <row r="692" spans="1:4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row>
    <row r="693" spans="1:4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row>
    <row r="694" spans="1:4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row>
    <row r="695" spans="1:4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row>
    <row r="696" spans="1:4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row>
    <row r="697" spans="1:4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row>
    <row r="698" spans="1:4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row>
    <row r="699" spans="1:4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row>
    <row r="700" spans="1:4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row>
    <row r="701" spans="1:4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row>
    <row r="702" spans="1:4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row>
    <row r="703" spans="1:4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row>
    <row r="704" spans="1:4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row>
    <row r="705" spans="1:4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row>
    <row r="706" spans="1:4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row>
    <row r="707" spans="1:4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row>
    <row r="708" spans="1:4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row>
    <row r="709" spans="1:4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row>
    <row r="710" spans="1:4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row>
    <row r="711" spans="1:4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row>
    <row r="712" spans="1:4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row>
    <row r="713" spans="1:4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row>
    <row r="714" spans="1:4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row>
    <row r="715" spans="1:4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row>
    <row r="716" spans="1:4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row>
    <row r="717" spans="1:4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row>
    <row r="718" spans="1:4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row>
    <row r="719" spans="1:4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row>
    <row r="720" spans="1:4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row>
    <row r="721" spans="1:4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row>
    <row r="722" spans="1:4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row>
    <row r="723" spans="1:4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row>
    <row r="724" spans="1:4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row>
    <row r="725" spans="1:4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row>
    <row r="726" spans="1:4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row>
    <row r="727" spans="1:4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row>
    <row r="728" spans="1:4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row>
    <row r="729" spans="1:4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row>
    <row r="730" spans="1:4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row>
    <row r="731" spans="1:4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row>
    <row r="732" spans="1:4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row>
    <row r="733" spans="1:4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row>
    <row r="734" spans="1:4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row>
    <row r="735" spans="1:4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row>
    <row r="736" spans="1:4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row>
    <row r="737" spans="1:4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row>
    <row r="738" spans="1:4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row>
    <row r="739" spans="1:4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row>
    <row r="740" spans="1:4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row>
    <row r="741" spans="1:4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row>
    <row r="742" spans="1:4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row>
    <row r="743" spans="1:4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row>
    <row r="744" spans="1:4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row>
    <row r="745" spans="1:4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row>
    <row r="746" spans="1:4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row>
    <row r="747" spans="1:4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row>
    <row r="748" spans="1:4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row>
    <row r="749" spans="1:4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row>
    <row r="750" spans="1:4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row>
    <row r="751" spans="1:4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row>
    <row r="752" spans="1:4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row>
    <row r="753" spans="1:4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row>
    <row r="754" spans="1:4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row>
    <row r="755" spans="1:4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row>
    <row r="756" spans="1:4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row>
    <row r="757" spans="1:4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row>
    <row r="758" spans="1:4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row>
    <row r="759" spans="1:4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row>
    <row r="760" spans="1:4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row>
    <row r="761" spans="1:4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row>
    <row r="762" spans="1:4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row>
    <row r="763" spans="1:4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row>
    <row r="764" spans="1:4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row>
    <row r="765" spans="1:4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row>
    <row r="766" spans="1:4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row>
    <row r="767" spans="1:4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row>
    <row r="768" spans="1:4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row>
    <row r="769" spans="1:4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row>
    <row r="770" spans="1:4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row>
    <row r="771" spans="1:4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row>
    <row r="772" spans="1:4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row>
    <row r="773" spans="1:4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row>
    <row r="774" spans="1:4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row>
    <row r="775" spans="1:4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row>
    <row r="776" spans="1:4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row>
    <row r="777" spans="1:4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row>
    <row r="778" spans="1:4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row>
    <row r="779" spans="1:4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row>
    <row r="780" spans="1:4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row>
    <row r="781" spans="1:4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row>
    <row r="782" spans="1:4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row>
    <row r="783" spans="1:4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row>
    <row r="784" spans="1:4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row>
    <row r="785" spans="1:4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row>
    <row r="786" spans="1:4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row>
    <row r="787" spans="1:4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row>
    <row r="788" spans="1:4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row>
    <row r="789" spans="1:4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row>
    <row r="790" spans="1:4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row>
    <row r="791" spans="1:4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row>
    <row r="792" spans="1:4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row>
    <row r="793" spans="1:4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row>
    <row r="794" spans="1:4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row>
    <row r="795" spans="1:4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row>
    <row r="796" spans="1:4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row>
    <row r="797" spans="1:4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row>
    <row r="798" spans="1:4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row>
    <row r="799" spans="1:4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row>
    <row r="800" spans="1:4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row>
    <row r="801" spans="1:4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row>
    <row r="802" spans="1:4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row>
    <row r="803" spans="1:4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row>
    <row r="804" spans="1:4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row>
    <row r="805" spans="1:4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row>
    <row r="806" spans="1:4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row>
    <row r="807" spans="1:4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row>
    <row r="808" spans="1:4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row>
    <row r="809" spans="1:4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row>
    <row r="810" spans="1:4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row>
    <row r="811" spans="1:4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row>
    <row r="812" spans="1:4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row>
    <row r="813" spans="1:4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row>
    <row r="814" spans="1:4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row>
    <row r="815" spans="1:4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row>
    <row r="816" spans="1:4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row>
    <row r="817" spans="1:4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row>
    <row r="818" spans="1:4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row>
    <row r="819" spans="1:4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row>
    <row r="820" spans="1:4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row>
    <row r="821" spans="1:4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row>
    <row r="822" spans="1:4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row>
    <row r="823" spans="1:4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row>
    <row r="824" spans="1:4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row>
    <row r="825" spans="1:4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row>
    <row r="826" spans="1:4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row>
    <row r="827" spans="1:4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row>
    <row r="828" spans="1:4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row>
    <row r="829" spans="1:4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row>
    <row r="830" spans="1:4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row>
    <row r="831" spans="1:4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row>
    <row r="832" spans="1:4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row>
    <row r="833" spans="1:4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row>
    <row r="834" spans="1:4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row>
    <row r="835" spans="1:4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row>
    <row r="836" spans="1:4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row>
    <row r="837" spans="1:4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row>
    <row r="838" spans="1:4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row>
    <row r="839" spans="1:4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row>
    <row r="840" spans="1:4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row>
    <row r="841" spans="1:4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row>
    <row r="842" spans="1:4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row>
    <row r="843" spans="1:4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row>
    <row r="844" spans="1:4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row>
    <row r="845" spans="1:4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row>
    <row r="846" spans="1:4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row>
    <row r="847" spans="1:4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row>
    <row r="848" spans="1:4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row>
    <row r="849" spans="1:4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row>
    <row r="850" spans="1:4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row>
    <row r="851" spans="1:4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row>
    <row r="852" spans="1:4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row>
    <row r="853" spans="1:4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row>
    <row r="854" spans="1:4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row>
    <row r="855" spans="1:4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row>
    <row r="856" spans="1:4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row>
    <row r="857" spans="1:4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row>
    <row r="858" spans="1:4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row>
    <row r="859" spans="1:4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row>
    <row r="860" spans="1:4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row>
    <row r="861" spans="1:4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row>
    <row r="862" spans="1:4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row>
    <row r="863" spans="1:4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row>
    <row r="864" spans="1:4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row>
    <row r="865" spans="1:4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row>
    <row r="866" spans="1:4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row>
    <row r="867" spans="1:4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row>
    <row r="868" spans="1:4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row>
    <row r="869" spans="1:4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row>
    <row r="870" spans="1:4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row>
    <row r="871" spans="1:4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row>
    <row r="872" spans="1:4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row>
    <row r="873" spans="1:4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row>
    <row r="874" spans="1:4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row>
    <row r="875" spans="1:4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row>
    <row r="876" spans="1:4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row>
    <row r="877" spans="1:4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row>
    <row r="878" spans="1:4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row>
    <row r="879" spans="1:4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row>
    <row r="880" spans="1:4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row>
    <row r="881" spans="1:4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row>
    <row r="882" spans="1:4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row>
    <row r="883" spans="1:4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row>
    <row r="884" spans="1:4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row>
    <row r="885" spans="1:4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row>
    <row r="886" spans="1:4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row>
    <row r="887" spans="1:4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row>
    <row r="888" spans="1:4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row>
    <row r="889" spans="1:4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row>
    <row r="890" spans="1:4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row>
    <row r="891" spans="1:4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row>
    <row r="892" spans="1:4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row>
    <row r="893" spans="1:4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row>
    <row r="894" spans="1:4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row>
    <row r="895" spans="1:4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row>
    <row r="896" spans="1:4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row>
    <row r="897" spans="1:4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row>
    <row r="898" spans="1:4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row>
    <row r="899" spans="1:4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row>
    <row r="900" spans="1:4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row>
    <row r="901" spans="1:4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row>
    <row r="902" spans="1:4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row>
    <row r="903" spans="1:4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row>
    <row r="904" spans="1:4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row>
    <row r="905" spans="1:4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row>
    <row r="906" spans="1:4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row>
    <row r="907" spans="1:4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row>
    <row r="908" spans="1:4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row>
    <row r="909" spans="1:4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row>
    <row r="910" spans="1:4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row>
    <row r="911" spans="1:4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row>
    <row r="912" spans="1:4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row>
    <row r="913" spans="1:4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row>
    <row r="914" spans="1:4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row>
    <row r="915" spans="1:4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row>
    <row r="916" spans="1:4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row>
    <row r="917" spans="1:4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row>
    <row r="918" spans="1:4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row>
    <row r="919" spans="1:4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row>
    <row r="920" spans="1:4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row>
    <row r="921" spans="1:4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row>
    <row r="922" spans="1:4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row>
    <row r="923" spans="1:4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row>
    <row r="924" spans="1:4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row>
    <row r="925" spans="1:4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row>
    <row r="926" spans="1:4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row>
    <row r="927" spans="1:4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row>
    <row r="928" spans="1:4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row>
    <row r="929" spans="1:4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row>
    <row r="930" spans="1:4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row>
    <row r="931" spans="1:4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row>
    <row r="932" spans="1:4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row>
    <row r="933" spans="1:4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row>
    <row r="934" spans="1:4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row>
    <row r="935" spans="1:4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row>
    <row r="936" spans="1:4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row>
    <row r="937" spans="1:4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row>
    <row r="938" spans="1:4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row>
    <row r="939" spans="1:4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row>
    <row r="940" spans="1:4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row>
    <row r="941" spans="1:4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row>
    <row r="942" spans="1:4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row>
    <row r="943" spans="1:4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row>
    <row r="944" spans="1:4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row>
    <row r="945" spans="1:4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row>
    <row r="946" spans="1:4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row>
    <row r="947" spans="1:4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row>
    <row r="948" spans="1:4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row>
    <row r="949" spans="1:4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row>
    <row r="950" spans="1:4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row>
    <row r="951" spans="1:4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row>
    <row r="952" spans="1:4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row>
    <row r="953" spans="1:4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row>
    <row r="954" spans="1:4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row>
    <row r="955" spans="1:4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row>
    <row r="956" spans="1:4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row>
    <row r="957" spans="1:4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row>
    <row r="958" spans="1:4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row>
    <row r="959" spans="1:4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row>
    <row r="960" spans="1:4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row>
    <row r="961" spans="1:4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row>
    <row r="962" spans="1:4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row>
    <row r="963" spans="1:4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row>
    <row r="964" spans="1:4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row>
    <row r="965" spans="1:4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row>
    <row r="966" spans="1:4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row>
    <row r="967" spans="1:4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row>
    <row r="968" spans="1:4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row>
  </sheetData>
  <sheetProtection algorithmName="SHA-512" hashValue="mdYktVU3v6xq/R41GZNIHKVbYNsZ1GjfNYYTHfTCEOg/wpoiHLatAg2AT90Z0lKerWLo/TxaHpuWiaCUv2GV2A==" saltValue="c6NywDDxP/PHefZ/yp0sRw==" spinCount="100000" sheet="1" objects="1" scenarios="1"/>
  <mergeCells count="13">
    <mergeCell ref="A2:A11"/>
    <mergeCell ref="B2:B4"/>
    <mergeCell ref="B5:B9"/>
    <mergeCell ref="B10:B11"/>
    <mergeCell ref="A12:A19"/>
    <mergeCell ref="B13:B16"/>
    <mergeCell ref="B17:B19"/>
    <mergeCell ref="B21:B24"/>
    <mergeCell ref="B29:B31"/>
    <mergeCell ref="B32:B39"/>
    <mergeCell ref="A20:A27"/>
    <mergeCell ref="A28:A39"/>
    <mergeCell ref="B25:B27"/>
  </mergeCells>
  <conditionalFormatting sqref="F15:AM39 AN15:AO20 AN22:AO39">
    <cfRule type="containsBlanks" dxfId="1" priority="1">
      <formula>LEN(TRIM(F15))=0</formula>
    </cfRule>
  </conditionalFormatting>
  <hyperlinks>
    <hyperlink ref="C40" r:id="rId1" xr:uid="{00000000-0004-0000-0400-000000000000}"/>
  </hyperlinks>
  <pageMargins left="0.7" right="0.7" top="0.75" bottom="0.75" header="0" footer="0"/>
  <pageSetup paperSize="9" scale="5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D9EEB"/>
  </sheetPr>
  <dimension ref="A1:AP994"/>
  <sheetViews>
    <sheetView workbookViewId="0">
      <pane xSplit="6" ySplit="1" topLeftCell="G2" activePane="bottomRight" state="frozen"/>
      <selection pane="topRight" activeCell="G1" sqref="G1"/>
      <selection pane="bottomLeft" activeCell="A2" sqref="A2"/>
      <selection pane="bottomRight"/>
    </sheetView>
  </sheetViews>
  <sheetFormatPr baseColWidth="10" defaultColWidth="14.5" defaultRowHeight="15" customHeight="1"/>
  <cols>
    <col min="1" max="1" width="16.83203125" customWidth="1"/>
    <col min="2" max="2" width="11.1640625" customWidth="1"/>
    <col min="3" max="3" width="15.5" customWidth="1"/>
    <col min="4" max="4" width="12" customWidth="1"/>
    <col min="5" max="5" width="17.33203125" customWidth="1"/>
    <col min="6" max="6" width="36.33203125" customWidth="1"/>
    <col min="7" max="7" width="30.33203125" customWidth="1"/>
    <col min="8" max="8" width="16" customWidth="1"/>
    <col min="9" max="9" width="24.83203125" customWidth="1"/>
    <col min="10" max="10" width="16" customWidth="1"/>
    <col min="11" max="12" width="14.33203125" customWidth="1"/>
    <col min="13" max="13" width="33.6640625" customWidth="1"/>
    <col min="14" max="14" width="10" customWidth="1"/>
    <col min="15" max="15" width="27.33203125" customWidth="1"/>
    <col min="16" max="16" width="14.33203125" customWidth="1"/>
    <col min="17" max="17" width="50" customWidth="1"/>
    <col min="18" max="18" width="14.33203125" customWidth="1"/>
    <col min="19" max="19" width="32" customWidth="1"/>
    <col min="20" max="20" width="14.33203125" customWidth="1"/>
    <col min="21" max="21" width="29.6640625" customWidth="1"/>
    <col min="22" max="22" width="14.33203125" customWidth="1"/>
    <col min="23" max="23" width="23.33203125" customWidth="1"/>
    <col min="24" max="24" width="14.33203125" customWidth="1"/>
    <col min="25" max="25" width="37.33203125" customWidth="1"/>
    <col min="26" max="26" width="17.5" customWidth="1"/>
    <col min="27" max="27" width="35.83203125" customWidth="1"/>
    <col min="28" max="28" width="14.33203125" customWidth="1"/>
    <col min="29" max="29" width="50" customWidth="1"/>
    <col min="30" max="30" width="14.33203125" customWidth="1"/>
    <col min="31" max="31" width="27.5" customWidth="1"/>
    <col min="32" max="32" width="20.33203125" customWidth="1"/>
    <col min="33" max="33" width="37.1640625" customWidth="1"/>
    <col min="34" max="34" width="13.83203125" customWidth="1"/>
    <col min="35" max="35" width="26.6640625" customWidth="1"/>
    <col min="36" max="36" width="10.5" customWidth="1"/>
    <col min="37" max="37" width="30.83203125" customWidth="1"/>
    <col min="38" max="38" width="14.33203125" customWidth="1"/>
    <col min="39" max="39" width="33.83203125" customWidth="1"/>
    <col min="40" max="40" width="11.6640625" customWidth="1"/>
    <col min="41" max="41" width="30" customWidth="1"/>
    <col min="42" max="42" width="14.1640625" customWidth="1"/>
  </cols>
  <sheetData>
    <row r="1" spans="1:42" ht="75">
      <c r="A1" s="96" t="s">
        <v>96</v>
      </c>
      <c r="B1" s="96" t="s">
        <v>97</v>
      </c>
      <c r="C1" s="96" t="s">
        <v>98</v>
      </c>
      <c r="D1" s="96" t="s">
        <v>564</v>
      </c>
      <c r="E1" s="97" t="s">
        <v>99</v>
      </c>
      <c r="F1" s="98" t="s">
        <v>565</v>
      </c>
      <c r="G1" s="71" t="s">
        <v>101</v>
      </c>
      <c r="H1" s="71" t="s">
        <v>24</v>
      </c>
      <c r="I1" s="71" t="s">
        <v>102</v>
      </c>
      <c r="J1" s="71" t="s">
        <v>25</v>
      </c>
      <c r="K1" s="71" t="s">
        <v>103</v>
      </c>
      <c r="L1" s="71" t="s">
        <v>26</v>
      </c>
      <c r="M1" s="71" t="s">
        <v>104</v>
      </c>
      <c r="N1" s="71" t="s">
        <v>27</v>
      </c>
      <c r="O1" s="71" t="s">
        <v>105</v>
      </c>
      <c r="P1" s="71" t="s">
        <v>28</v>
      </c>
      <c r="Q1" s="71" t="s">
        <v>106</v>
      </c>
      <c r="R1" s="71" t="s">
        <v>29</v>
      </c>
      <c r="S1" s="71" t="s">
        <v>107</v>
      </c>
      <c r="T1" s="71" t="s">
        <v>30</v>
      </c>
      <c r="U1" s="71" t="s">
        <v>108</v>
      </c>
      <c r="V1" s="71" t="s">
        <v>109</v>
      </c>
      <c r="W1" s="71" t="s">
        <v>110</v>
      </c>
      <c r="X1" s="71" t="s">
        <v>111</v>
      </c>
      <c r="Y1" s="71" t="s">
        <v>112</v>
      </c>
      <c r="Z1" s="71" t="s">
        <v>33</v>
      </c>
      <c r="AA1" s="71" t="s">
        <v>113</v>
      </c>
      <c r="AB1" s="71" t="s">
        <v>114</v>
      </c>
      <c r="AC1" s="71" t="s">
        <v>115</v>
      </c>
      <c r="AD1" s="71" t="s">
        <v>116</v>
      </c>
      <c r="AE1" s="71" t="s">
        <v>117</v>
      </c>
      <c r="AF1" s="71" t="s">
        <v>118</v>
      </c>
      <c r="AG1" s="71" t="s">
        <v>119</v>
      </c>
      <c r="AH1" s="71" t="s">
        <v>120</v>
      </c>
      <c r="AI1" s="71" t="s">
        <v>121</v>
      </c>
      <c r="AJ1" s="71" t="s">
        <v>38</v>
      </c>
      <c r="AK1" s="71" t="s">
        <v>122</v>
      </c>
      <c r="AL1" s="71" t="s">
        <v>39</v>
      </c>
      <c r="AM1" s="71" t="s">
        <v>123</v>
      </c>
      <c r="AN1" s="71" t="s">
        <v>40</v>
      </c>
      <c r="AO1" s="71" t="s">
        <v>124</v>
      </c>
      <c r="AP1" s="71" t="s">
        <v>41</v>
      </c>
    </row>
    <row r="2" spans="1:42" ht="270">
      <c r="A2" s="237" t="s">
        <v>566</v>
      </c>
      <c r="B2" s="237" t="s">
        <v>567</v>
      </c>
      <c r="C2" s="99" t="s">
        <v>568</v>
      </c>
      <c r="D2" s="99" t="s">
        <v>569</v>
      </c>
      <c r="E2" s="99">
        <v>1</v>
      </c>
      <c r="F2" s="100" t="s">
        <v>570</v>
      </c>
      <c r="G2" s="101" t="s">
        <v>571</v>
      </c>
      <c r="H2" s="102">
        <v>1</v>
      </c>
      <c r="I2" s="101" t="s">
        <v>572</v>
      </c>
      <c r="J2" s="101">
        <v>0</v>
      </c>
      <c r="K2" s="101" t="s">
        <v>573</v>
      </c>
      <c r="L2" s="101">
        <v>0</v>
      </c>
      <c r="M2" s="103" t="s">
        <v>574</v>
      </c>
      <c r="N2" s="101">
        <v>1</v>
      </c>
      <c r="O2" s="101" t="s">
        <v>575</v>
      </c>
      <c r="P2" s="101">
        <v>0</v>
      </c>
      <c r="Q2" s="101" t="s">
        <v>576</v>
      </c>
      <c r="R2" s="102">
        <v>0</v>
      </c>
      <c r="S2" s="101" t="s">
        <v>577</v>
      </c>
      <c r="T2" s="101">
        <v>1</v>
      </c>
      <c r="U2" s="101" t="s">
        <v>578</v>
      </c>
      <c r="V2" s="101">
        <v>1</v>
      </c>
      <c r="W2" s="101" t="s">
        <v>579</v>
      </c>
      <c r="X2" s="101">
        <v>1</v>
      </c>
      <c r="Y2" s="101" t="s">
        <v>580</v>
      </c>
      <c r="Z2" s="101">
        <v>1</v>
      </c>
      <c r="AA2" s="101" t="s">
        <v>581</v>
      </c>
      <c r="AB2" s="101">
        <v>1</v>
      </c>
      <c r="AC2" s="101" t="s">
        <v>582</v>
      </c>
      <c r="AD2" s="101">
        <v>1</v>
      </c>
      <c r="AE2" s="101" t="s">
        <v>583</v>
      </c>
      <c r="AF2" s="101">
        <v>0</v>
      </c>
      <c r="AG2" s="101" t="s">
        <v>584</v>
      </c>
      <c r="AH2" s="101">
        <v>1</v>
      </c>
      <c r="AI2" s="101" t="s">
        <v>585</v>
      </c>
      <c r="AJ2" s="101">
        <v>1</v>
      </c>
      <c r="AK2" s="101" t="s">
        <v>586</v>
      </c>
      <c r="AL2" s="101">
        <v>1</v>
      </c>
      <c r="AM2" s="101" t="s">
        <v>587</v>
      </c>
      <c r="AN2" s="101">
        <v>1</v>
      </c>
      <c r="AO2" s="101" t="s">
        <v>588</v>
      </c>
      <c r="AP2" s="101">
        <v>1</v>
      </c>
    </row>
    <row r="3" spans="1:42" ht="255">
      <c r="A3" s="211"/>
      <c r="B3" s="212"/>
      <c r="C3" s="99" t="s">
        <v>589</v>
      </c>
      <c r="D3" s="99" t="s">
        <v>590</v>
      </c>
      <c r="E3" s="99">
        <v>2</v>
      </c>
      <c r="F3" s="100" t="s">
        <v>591</v>
      </c>
      <c r="G3" s="101" t="s">
        <v>592</v>
      </c>
      <c r="H3" s="101">
        <v>2</v>
      </c>
      <c r="I3" s="101" t="s">
        <v>593</v>
      </c>
      <c r="J3" s="101">
        <v>0</v>
      </c>
      <c r="K3" s="101" t="s">
        <v>594</v>
      </c>
      <c r="L3" s="101">
        <v>0</v>
      </c>
      <c r="M3" s="103" t="s">
        <v>595</v>
      </c>
      <c r="N3" s="101">
        <v>1.5</v>
      </c>
      <c r="O3" s="101" t="s">
        <v>596</v>
      </c>
      <c r="P3" s="101">
        <v>0</v>
      </c>
      <c r="Q3" s="101" t="s">
        <v>597</v>
      </c>
      <c r="R3" s="102">
        <v>0</v>
      </c>
      <c r="S3" s="101" t="s">
        <v>598</v>
      </c>
      <c r="T3" s="101">
        <v>1.5</v>
      </c>
      <c r="U3" s="101" t="s">
        <v>599</v>
      </c>
      <c r="V3" s="101">
        <v>1.5</v>
      </c>
      <c r="W3" s="101" t="s">
        <v>600</v>
      </c>
      <c r="X3" s="101">
        <v>1.5</v>
      </c>
      <c r="Y3" s="101" t="s">
        <v>601</v>
      </c>
      <c r="Z3" s="101">
        <v>2</v>
      </c>
      <c r="AA3" s="101" t="s">
        <v>602</v>
      </c>
      <c r="AB3" s="101">
        <v>1.5</v>
      </c>
      <c r="AC3" s="101" t="s">
        <v>603</v>
      </c>
      <c r="AD3" s="101">
        <v>1.5</v>
      </c>
      <c r="AE3" s="101" t="s">
        <v>604</v>
      </c>
      <c r="AF3" s="101">
        <v>1.5</v>
      </c>
      <c r="AG3" s="101" t="s">
        <v>605</v>
      </c>
      <c r="AH3" s="104">
        <v>1.5</v>
      </c>
      <c r="AI3" s="101" t="s">
        <v>606</v>
      </c>
      <c r="AJ3" s="101">
        <v>1.5</v>
      </c>
      <c r="AK3" s="101" t="s">
        <v>607</v>
      </c>
      <c r="AL3" s="101">
        <v>1</v>
      </c>
      <c r="AM3" s="101" t="s">
        <v>608</v>
      </c>
      <c r="AN3" s="101">
        <v>1.5</v>
      </c>
      <c r="AO3" s="101" t="s">
        <v>609</v>
      </c>
      <c r="AP3" s="101">
        <v>2</v>
      </c>
    </row>
    <row r="4" spans="1:42" ht="398">
      <c r="A4" s="211"/>
      <c r="B4" s="237" t="s">
        <v>610</v>
      </c>
      <c r="C4" s="99" t="s">
        <v>611</v>
      </c>
      <c r="D4" s="99" t="s">
        <v>612</v>
      </c>
      <c r="E4" s="99">
        <v>1</v>
      </c>
      <c r="F4" s="100" t="s">
        <v>613</v>
      </c>
      <c r="G4" s="101" t="s">
        <v>614</v>
      </c>
      <c r="H4" s="102">
        <v>0.5</v>
      </c>
      <c r="I4" s="101" t="s">
        <v>130</v>
      </c>
      <c r="J4" s="101">
        <v>0</v>
      </c>
      <c r="K4" s="101" t="s">
        <v>130</v>
      </c>
      <c r="L4" s="101">
        <v>0</v>
      </c>
      <c r="M4" s="103" t="s">
        <v>615</v>
      </c>
      <c r="N4" s="101">
        <v>1</v>
      </c>
      <c r="O4" s="101" t="s">
        <v>352</v>
      </c>
      <c r="P4" s="101">
        <v>0</v>
      </c>
      <c r="Q4" s="101" t="s">
        <v>352</v>
      </c>
      <c r="R4" s="101">
        <v>0</v>
      </c>
      <c r="S4" s="101" t="s">
        <v>616</v>
      </c>
      <c r="T4" s="101">
        <v>0.5</v>
      </c>
      <c r="U4" s="101" t="s">
        <v>617</v>
      </c>
      <c r="V4" s="101">
        <v>0.25</v>
      </c>
      <c r="W4" s="101" t="s">
        <v>618</v>
      </c>
      <c r="X4" s="101">
        <v>0</v>
      </c>
      <c r="Y4" s="101" t="s">
        <v>619</v>
      </c>
      <c r="Z4" s="101">
        <v>1</v>
      </c>
      <c r="AA4" s="101" t="s">
        <v>620</v>
      </c>
      <c r="AB4" s="101">
        <v>0</v>
      </c>
      <c r="AC4" s="101" t="s">
        <v>621</v>
      </c>
      <c r="AD4" s="101">
        <v>1</v>
      </c>
      <c r="AE4" s="101" t="s">
        <v>622</v>
      </c>
      <c r="AF4" s="101">
        <v>0.5</v>
      </c>
      <c r="AG4" s="101" t="s">
        <v>623</v>
      </c>
      <c r="AH4" s="101">
        <v>0.75</v>
      </c>
      <c r="AI4" s="101" t="s">
        <v>624</v>
      </c>
      <c r="AJ4" s="101">
        <v>0</v>
      </c>
      <c r="AK4" s="101" t="s">
        <v>625</v>
      </c>
      <c r="AL4" s="101">
        <v>0.25</v>
      </c>
      <c r="AM4" s="101" t="s">
        <v>626</v>
      </c>
      <c r="AN4" s="101">
        <v>0.25</v>
      </c>
      <c r="AO4" s="101" t="s">
        <v>352</v>
      </c>
      <c r="AP4" s="101">
        <v>0</v>
      </c>
    </row>
    <row r="5" spans="1:42" ht="409.6">
      <c r="A5" s="211"/>
      <c r="B5" s="211"/>
      <c r="C5" s="99" t="s">
        <v>627</v>
      </c>
      <c r="D5" s="99"/>
      <c r="E5" s="99">
        <v>1</v>
      </c>
      <c r="F5" s="80" t="s">
        <v>628</v>
      </c>
      <c r="G5" s="101" t="s">
        <v>629</v>
      </c>
      <c r="H5" s="102">
        <v>0.25</v>
      </c>
      <c r="I5" s="101" t="s">
        <v>130</v>
      </c>
      <c r="J5" s="101">
        <v>0</v>
      </c>
      <c r="K5" s="101" t="s">
        <v>130</v>
      </c>
      <c r="L5" s="101">
        <v>0</v>
      </c>
      <c r="M5" s="103" t="s">
        <v>630</v>
      </c>
      <c r="N5" s="101">
        <v>1</v>
      </c>
      <c r="O5" s="101" t="s">
        <v>352</v>
      </c>
      <c r="P5" s="101">
        <v>0</v>
      </c>
      <c r="Q5" s="101" t="s">
        <v>352</v>
      </c>
      <c r="R5" s="101">
        <v>0</v>
      </c>
      <c r="S5" s="101" t="s">
        <v>631</v>
      </c>
      <c r="T5" s="101">
        <v>0.25</v>
      </c>
      <c r="U5" s="101" t="s">
        <v>632</v>
      </c>
      <c r="V5" s="101">
        <v>0.25</v>
      </c>
      <c r="W5" s="101" t="s">
        <v>352</v>
      </c>
      <c r="X5" s="101">
        <v>0</v>
      </c>
      <c r="Y5" s="101" t="s">
        <v>633</v>
      </c>
      <c r="Z5" s="101">
        <v>1</v>
      </c>
      <c r="AA5" s="101" t="s">
        <v>352</v>
      </c>
      <c r="AB5" s="101">
        <v>0</v>
      </c>
      <c r="AC5" s="101" t="s">
        <v>634</v>
      </c>
      <c r="AD5" s="101">
        <v>0</v>
      </c>
      <c r="AE5" s="101" t="s">
        <v>635</v>
      </c>
      <c r="AF5" s="101">
        <v>0.5</v>
      </c>
      <c r="AG5" s="101" t="s">
        <v>636</v>
      </c>
      <c r="AH5" s="101">
        <v>0</v>
      </c>
      <c r="AI5" s="101" t="s">
        <v>352</v>
      </c>
      <c r="AJ5" s="101">
        <v>0</v>
      </c>
      <c r="AK5" s="101" t="s">
        <v>637</v>
      </c>
      <c r="AL5" s="101">
        <v>0.25</v>
      </c>
      <c r="AM5" s="101" t="s">
        <v>638</v>
      </c>
      <c r="AN5" s="101">
        <v>0.25</v>
      </c>
      <c r="AO5" s="101" t="s">
        <v>352</v>
      </c>
      <c r="AP5" s="101">
        <v>0</v>
      </c>
    </row>
    <row r="6" spans="1:42" ht="314">
      <c r="A6" s="211"/>
      <c r="B6" s="212"/>
      <c r="C6" s="99" t="s">
        <v>639</v>
      </c>
      <c r="D6" s="99"/>
      <c r="E6" s="99">
        <v>1</v>
      </c>
      <c r="F6" s="80" t="s">
        <v>640</v>
      </c>
      <c r="G6" s="101" t="s">
        <v>641</v>
      </c>
      <c r="H6" s="101">
        <v>1</v>
      </c>
      <c r="I6" s="101" t="s">
        <v>130</v>
      </c>
      <c r="J6" s="101">
        <v>0</v>
      </c>
      <c r="K6" s="101" t="s">
        <v>130</v>
      </c>
      <c r="L6" s="101">
        <v>0</v>
      </c>
      <c r="M6" s="103" t="s">
        <v>642</v>
      </c>
      <c r="N6" s="101">
        <v>0.75</v>
      </c>
      <c r="O6" s="101" t="s">
        <v>352</v>
      </c>
      <c r="P6" s="101">
        <v>0</v>
      </c>
      <c r="Q6" s="92" t="s">
        <v>643</v>
      </c>
      <c r="R6" s="105">
        <v>0</v>
      </c>
      <c r="S6" s="101" t="s">
        <v>352</v>
      </c>
      <c r="T6" s="101">
        <v>0</v>
      </c>
      <c r="U6" s="101" t="s">
        <v>644</v>
      </c>
      <c r="V6" s="101">
        <v>0</v>
      </c>
      <c r="W6" s="92" t="s">
        <v>645</v>
      </c>
      <c r="X6" s="92">
        <v>0</v>
      </c>
      <c r="Y6" s="101" t="s">
        <v>646</v>
      </c>
      <c r="Z6" s="101">
        <v>1</v>
      </c>
      <c r="AA6" s="101" t="s">
        <v>352</v>
      </c>
      <c r="AB6" s="101">
        <v>0</v>
      </c>
      <c r="AC6" s="101" t="s">
        <v>352</v>
      </c>
      <c r="AD6" s="101">
        <v>0</v>
      </c>
      <c r="AE6" s="101" t="s">
        <v>647</v>
      </c>
      <c r="AF6" s="101">
        <v>0.5</v>
      </c>
      <c r="AG6" s="101" t="s">
        <v>648</v>
      </c>
      <c r="AH6" s="101">
        <v>0</v>
      </c>
      <c r="AI6" s="101" t="s">
        <v>649</v>
      </c>
      <c r="AJ6" s="101">
        <v>0</v>
      </c>
      <c r="AK6" s="101" t="s">
        <v>352</v>
      </c>
      <c r="AL6" s="101">
        <v>0</v>
      </c>
      <c r="AM6" s="101" t="s">
        <v>650</v>
      </c>
      <c r="AN6" s="101">
        <v>0.5</v>
      </c>
      <c r="AO6" s="101" t="s">
        <v>651</v>
      </c>
      <c r="AP6" s="101">
        <v>1</v>
      </c>
    </row>
    <row r="7" spans="1:42" ht="409.6">
      <c r="A7" s="211"/>
      <c r="B7" s="238" t="s">
        <v>652</v>
      </c>
      <c r="C7" s="99" t="s">
        <v>653</v>
      </c>
      <c r="D7" s="99"/>
      <c r="E7" s="99">
        <v>2</v>
      </c>
      <c r="F7" s="80" t="s">
        <v>654</v>
      </c>
      <c r="G7" s="101" t="s">
        <v>655</v>
      </c>
      <c r="H7" s="102">
        <v>0.5</v>
      </c>
      <c r="I7" s="101" t="s">
        <v>130</v>
      </c>
      <c r="J7" s="101">
        <v>0</v>
      </c>
      <c r="K7" s="101" t="s">
        <v>130</v>
      </c>
      <c r="L7" s="101">
        <v>0</v>
      </c>
      <c r="M7" s="103" t="s">
        <v>656</v>
      </c>
      <c r="N7" s="101">
        <v>1</v>
      </c>
      <c r="O7" s="101" t="s">
        <v>352</v>
      </c>
      <c r="P7" s="101">
        <v>0</v>
      </c>
      <c r="Q7" s="101" t="s">
        <v>352</v>
      </c>
      <c r="R7" s="101">
        <v>0</v>
      </c>
      <c r="S7" s="101" t="s">
        <v>352</v>
      </c>
      <c r="T7" s="101">
        <v>0</v>
      </c>
      <c r="U7" s="101" t="s">
        <v>657</v>
      </c>
      <c r="V7" s="101">
        <v>1.5</v>
      </c>
      <c r="W7" s="92" t="s">
        <v>658</v>
      </c>
      <c r="X7" s="92">
        <v>0</v>
      </c>
      <c r="Y7" s="101" t="s">
        <v>659</v>
      </c>
      <c r="Z7" s="101">
        <v>1</v>
      </c>
      <c r="AA7" s="92" t="s">
        <v>660</v>
      </c>
      <c r="AB7" s="92">
        <v>0</v>
      </c>
      <c r="AC7" s="101" t="s">
        <v>661</v>
      </c>
      <c r="AD7" s="101">
        <v>0.5</v>
      </c>
      <c r="AE7" s="101" t="s">
        <v>662</v>
      </c>
      <c r="AF7" s="101">
        <v>1</v>
      </c>
      <c r="AG7" s="101" t="s">
        <v>663</v>
      </c>
      <c r="AH7" s="101">
        <v>2</v>
      </c>
      <c r="AI7" s="101" t="s">
        <v>130</v>
      </c>
      <c r="AJ7" s="101">
        <v>0</v>
      </c>
      <c r="AK7" s="101" t="s">
        <v>664</v>
      </c>
      <c r="AL7" s="101">
        <v>0</v>
      </c>
      <c r="AM7" s="101" t="s">
        <v>665</v>
      </c>
      <c r="AN7" s="101">
        <v>1.5</v>
      </c>
      <c r="AO7" s="101" t="s">
        <v>666</v>
      </c>
      <c r="AP7" s="101">
        <v>1</v>
      </c>
    </row>
    <row r="8" spans="1:42" ht="398">
      <c r="A8" s="211"/>
      <c r="B8" s="224"/>
      <c r="C8" s="99" t="s">
        <v>667</v>
      </c>
      <c r="D8" s="99"/>
      <c r="E8" s="99">
        <v>2</v>
      </c>
      <c r="F8" s="80" t="s">
        <v>668</v>
      </c>
      <c r="G8" s="101" t="s">
        <v>669</v>
      </c>
      <c r="H8" s="102">
        <v>1.5</v>
      </c>
      <c r="I8" s="101" t="s">
        <v>130</v>
      </c>
      <c r="J8" s="101">
        <v>0</v>
      </c>
      <c r="K8" s="101" t="s">
        <v>130</v>
      </c>
      <c r="L8" s="101">
        <v>0</v>
      </c>
      <c r="M8" s="103" t="s">
        <v>670</v>
      </c>
      <c r="N8" s="101">
        <v>1.5</v>
      </c>
      <c r="O8" s="101" t="s">
        <v>352</v>
      </c>
      <c r="P8" s="101">
        <v>0</v>
      </c>
      <c r="Q8" s="92" t="s">
        <v>671</v>
      </c>
      <c r="R8" s="94">
        <v>0</v>
      </c>
      <c r="S8" s="92" t="s">
        <v>672</v>
      </c>
      <c r="T8" s="92">
        <v>0.5</v>
      </c>
      <c r="U8" s="101" t="s">
        <v>673</v>
      </c>
      <c r="V8" s="101">
        <v>0.5</v>
      </c>
      <c r="W8" s="92" t="s">
        <v>674</v>
      </c>
      <c r="X8" s="92">
        <v>0</v>
      </c>
      <c r="Y8" s="101" t="s">
        <v>675</v>
      </c>
      <c r="Z8" s="101">
        <v>1</v>
      </c>
      <c r="AA8" s="92" t="s">
        <v>676</v>
      </c>
      <c r="AB8" s="92">
        <v>0.5</v>
      </c>
      <c r="AC8" s="101" t="s">
        <v>677</v>
      </c>
      <c r="AD8" s="101">
        <v>0.25</v>
      </c>
      <c r="AE8" s="101" t="s">
        <v>678</v>
      </c>
      <c r="AF8" s="101">
        <v>0.5</v>
      </c>
      <c r="AG8" s="101" t="s">
        <v>679</v>
      </c>
      <c r="AH8" s="101">
        <v>2</v>
      </c>
      <c r="AI8" s="101" t="s">
        <v>680</v>
      </c>
      <c r="AJ8" s="101">
        <v>1.5</v>
      </c>
      <c r="AK8" s="101" t="s">
        <v>130</v>
      </c>
      <c r="AL8" s="101">
        <v>0</v>
      </c>
      <c r="AM8" s="101" t="s">
        <v>681</v>
      </c>
      <c r="AN8" s="101">
        <v>1</v>
      </c>
      <c r="AO8" s="101" t="s">
        <v>682</v>
      </c>
      <c r="AP8" s="101">
        <v>2</v>
      </c>
    </row>
    <row r="9" spans="1:42" ht="409.6" customHeight="1">
      <c r="A9" s="211"/>
      <c r="B9" s="224"/>
      <c r="C9" s="99" t="s">
        <v>683</v>
      </c>
      <c r="D9" s="99" t="s">
        <v>684</v>
      </c>
      <c r="E9" s="99">
        <v>1.5</v>
      </c>
      <c r="F9" s="100" t="s">
        <v>685</v>
      </c>
      <c r="G9" s="101" t="s">
        <v>686</v>
      </c>
      <c r="H9" s="102">
        <v>0.5</v>
      </c>
      <c r="I9" s="101" t="s">
        <v>130</v>
      </c>
      <c r="J9" s="101">
        <v>0</v>
      </c>
      <c r="K9" s="101" t="s">
        <v>130</v>
      </c>
      <c r="L9" s="101">
        <v>0</v>
      </c>
      <c r="M9" s="106" t="s">
        <v>687</v>
      </c>
      <c r="N9" s="107">
        <v>1.5</v>
      </c>
      <c r="O9" s="101" t="s">
        <v>352</v>
      </c>
      <c r="P9" s="101">
        <v>0</v>
      </c>
      <c r="Q9" s="101" t="s">
        <v>352</v>
      </c>
      <c r="R9" s="101">
        <v>0</v>
      </c>
      <c r="S9" s="92" t="s">
        <v>688</v>
      </c>
      <c r="T9" s="92">
        <v>1</v>
      </c>
      <c r="U9" s="101" t="s">
        <v>689</v>
      </c>
      <c r="V9" s="101">
        <v>0.5</v>
      </c>
      <c r="W9" s="101" t="s">
        <v>352</v>
      </c>
      <c r="X9" s="101">
        <v>0</v>
      </c>
      <c r="Y9" s="101" t="s">
        <v>690</v>
      </c>
      <c r="Z9" s="101">
        <v>1</v>
      </c>
      <c r="AA9" s="101" t="s">
        <v>352</v>
      </c>
      <c r="AB9" s="101">
        <v>0</v>
      </c>
      <c r="AC9" s="101" t="s">
        <v>691</v>
      </c>
      <c r="AD9" s="101">
        <v>1</v>
      </c>
      <c r="AE9" s="101" t="s">
        <v>692</v>
      </c>
      <c r="AF9" s="101">
        <v>1</v>
      </c>
      <c r="AG9" s="101" t="s">
        <v>693</v>
      </c>
      <c r="AH9" s="101">
        <v>1</v>
      </c>
      <c r="AI9" s="101" t="s">
        <v>694</v>
      </c>
      <c r="AJ9" s="101">
        <v>1</v>
      </c>
      <c r="AK9" s="101" t="s">
        <v>695</v>
      </c>
      <c r="AL9" s="101">
        <v>0.5</v>
      </c>
      <c r="AM9" s="101" t="s">
        <v>696</v>
      </c>
      <c r="AN9" s="101">
        <v>0.5</v>
      </c>
      <c r="AO9" s="101" t="s">
        <v>697</v>
      </c>
      <c r="AP9" s="101">
        <v>1</v>
      </c>
    </row>
    <row r="10" spans="1:42" ht="195">
      <c r="A10" s="211"/>
      <c r="B10" s="217"/>
      <c r="C10" s="99" t="s">
        <v>698</v>
      </c>
      <c r="D10" s="99" t="s">
        <v>699</v>
      </c>
      <c r="E10" s="99">
        <v>1</v>
      </c>
      <c r="F10" s="100" t="s">
        <v>700</v>
      </c>
      <c r="G10" s="101" t="s">
        <v>701</v>
      </c>
      <c r="H10" s="102">
        <v>1</v>
      </c>
      <c r="I10" s="101" t="s">
        <v>130</v>
      </c>
      <c r="J10" s="101">
        <v>0</v>
      </c>
      <c r="K10" s="101" t="s">
        <v>130</v>
      </c>
      <c r="L10" s="101">
        <v>0</v>
      </c>
      <c r="M10" s="103" t="s">
        <v>702</v>
      </c>
      <c r="N10" s="101">
        <v>1</v>
      </c>
      <c r="O10" s="101" t="s">
        <v>352</v>
      </c>
      <c r="P10" s="101">
        <v>0</v>
      </c>
      <c r="Q10" s="101" t="s">
        <v>352</v>
      </c>
      <c r="R10" s="101">
        <v>0</v>
      </c>
      <c r="S10" s="101" t="s">
        <v>352</v>
      </c>
      <c r="T10" s="101">
        <v>0</v>
      </c>
      <c r="U10" s="101" t="s">
        <v>130</v>
      </c>
      <c r="V10" s="101">
        <v>0</v>
      </c>
      <c r="W10" s="101" t="s">
        <v>352</v>
      </c>
      <c r="X10" s="101">
        <v>0</v>
      </c>
      <c r="Y10" s="101" t="s">
        <v>703</v>
      </c>
      <c r="Z10" s="101">
        <v>1</v>
      </c>
      <c r="AA10" s="101" t="s">
        <v>352</v>
      </c>
      <c r="AB10" s="101">
        <v>0</v>
      </c>
      <c r="AC10" s="101" t="s">
        <v>130</v>
      </c>
      <c r="AD10" s="101">
        <v>0</v>
      </c>
      <c r="AE10" s="101" t="s">
        <v>704</v>
      </c>
      <c r="AF10" s="101">
        <v>1</v>
      </c>
      <c r="AG10" s="101" t="s">
        <v>705</v>
      </c>
      <c r="AH10" s="101">
        <v>1</v>
      </c>
      <c r="AI10" s="101" t="s">
        <v>706</v>
      </c>
      <c r="AJ10" s="101">
        <v>1</v>
      </c>
      <c r="AK10" s="101" t="s">
        <v>130</v>
      </c>
      <c r="AL10" s="101">
        <v>0</v>
      </c>
      <c r="AM10" s="101" t="s">
        <v>707</v>
      </c>
      <c r="AN10" s="101">
        <v>0.25</v>
      </c>
      <c r="AO10" s="101" t="s">
        <v>708</v>
      </c>
      <c r="AP10" s="101">
        <v>0.25</v>
      </c>
    </row>
    <row r="11" spans="1:42" ht="328">
      <c r="A11" s="211"/>
      <c r="B11" s="237" t="s">
        <v>709</v>
      </c>
      <c r="C11" s="99" t="s">
        <v>710</v>
      </c>
      <c r="D11" s="99" t="s">
        <v>711</v>
      </c>
      <c r="E11" s="99">
        <v>2</v>
      </c>
      <c r="F11" s="100" t="s">
        <v>712</v>
      </c>
      <c r="G11" s="101" t="s">
        <v>713</v>
      </c>
      <c r="H11" s="102">
        <v>0.6</v>
      </c>
      <c r="I11" s="101" t="s">
        <v>130</v>
      </c>
      <c r="J11" s="101">
        <v>0</v>
      </c>
      <c r="K11" s="101" t="s">
        <v>130</v>
      </c>
      <c r="L11" s="101">
        <v>0</v>
      </c>
      <c r="M11" s="103" t="s">
        <v>714</v>
      </c>
      <c r="N11" s="101">
        <v>0.6</v>
      </c>
      <c r="O11" s="101" t="s">
        <v>352</v>
      </c>
      <c r="P11" s="101">
        <v>0</v>
      </c>
      <c r="Q11" s="101" t="s">
        <v>352</v>
      </c>
      <c r="R11" s="101">
        <v>0</v>
      </c>
      <c r="S11" s="92" t="s">
        <v>715</v>
      </c>
      <c r="T11" s="92">
        <v>0.8</v>
      </c>
      <c r="U11" s="101" t="s">
        <v>716</v>
      </c>
      <c r="V11" s="101">
        <v>0.6</v>
      </c>
      <c r="W11" s="92" t="s">
        <v>717</v>
      </c>
      <c r="X11" s="92">
        <v>0</v>
      </c>
      <c r="Y11" s="101" t="s">
        <v>718</v>
      </c>
      <c r="Z11" s="101">
        <v>1</v>
      </c>
      <c r="AA11" s="101" t="s">
        <v>352</v>
      </c>
      <c r="AB11" s="101">
        <v>0</v>
      </c>
      <c r="AC11" s="101" t="s">
        <v>719</v>
      </c>
      <c r="AD11" s="101">
        <v>0.2</v>
      </c>
      <c r="AE11" s="101" t="s">
        <v>720</v>
      </c>
      <c r="AF11" s="101">
        <v>0.4</v>
      </c>
      <c r="AG11" s="101" t="s">
        <v>721</v>
      </c>
      <c r="AH11" s="101">
        <v>0.8</v>
      </c>
      <c r="AI11" s="101" t="s">
        <v>722</v>
      </c>
      <c r="AJ11" s="101">
        <v>0.6</v>
      </c>
      <c r="AK11" s="101" t="s">
        <v>723</v>
      </c>
      <c r="AL11" s="101">
        <v>0.2</v>
      </c>
      <c r="AM11" s="101" t="s">
        <v>724</v>
      </c>
      <c r="AN11" s="101">
        <v>1</v>
      </c>
      <c r="AO11" s="101" t="s">
        <v>725</v>
      </c>
      <c r="AP11" s="101">
        <v>0.8</v>
      </c>
    </row>
    <row r="12" spans="1:42" ht="342">
      <c r="A12" s="211"/>
      <c r="B12" s="211"/>
      <c r="C12" s="99" t="s">
        <v>726</v>
      </c>
      <c r="D12" s="99"/>
      <c r="E12" s="99">
        <v>1</v>
      </c>
      <c r="F12" s="100" t="s">
        <v>727</v>
      </c>
      <c r="G12" s="102" t="s">
        <v>130</v>
      </c>
      <c r="H12" s="102">
        <v>0</v>
      </c>
      <c r="I12" s="101" t="s">
        <v>130</v>
      </c>
      <c r="J12" s="101">
        <v>0</v>
      </c>
      <c r="K12" s="101" t="s">
        <v>130</v>
      </c>
      <c r="L12" s="101">
        <v>0</v>
      </c>
      <c r="M12" s="103" t="s">
        <v>130</v>
      </c>
      <c r="N12" s="101">
        <v>0</v>
      </c>
      <c r="O12" s="101" t="s">
        <v>352</v>
      </c>
      <c r="P12" s="101">
        <v>0</v>
      </c>
      <c r="Q12" s="101" t="s">
        <v>352</v>
      </c>
      <c r="R12" s="101">
        <v>0</v>
      </c>
      <c r="S12" s="92" t="s">
        <v>728</v>
      </c>
      <c r="T12" s="92">
        <v>0.25</v>
      </c>
      <c r="U12" s="101" t="s">
        <v>130</v>
      </c>
      <c r="V12" s="101">
        <v>0</v>
      </c>
      <c r="W12" s="101" t="s">
        <v>130</v>
      </c>
      <c r="X12" s="92">
        <v>0</v>
      </c>
      <c r="Y12" s="101" t="s">
        <v>729</v>
      </c>
      <c r="Z12" s="101">
        <v>0.5</v>
      </c>
      <c r="AA12" s="101" t="s">
        <v>130</v>
      </c>
      <c r="AB12" s="101">
        <v>0</v>
      </c>
      <c r="AC12" s="101" t="s">
        <v>130</v>
      </c>
      <c r="AD12" s="101">
        <v>0</v>
      </c>
      <c r="AE12" s="101" t="s">
        <v>730</v>
      </c>
      <c r="AF12" s="101">
        <v>0.25</v>
      </c>
      <c r="AG12" s="101" t="s">
        <v>731</v>
      </c>
      <c r="AH12" s="101">
        <v>0.25</v>
      </c>
      <c r="AI12" s="101" t="s">
        <v>130</v>
      </c>
      <c r="AJ12" s="101">
        <v>0</v>
      </c>
      <c r="AK12" s="101" t="s">
        <v>130</v>
      </c>
      <c r="AL12" s="101">
        <v>0</v>
      </c>
      <c r="AM12" s="107" t="s">
        <v>732</v>
      </c>
      <c r="AN12" s="101">
        <v>1</v>
      </c>
      <c r="AO12" s="101" t="s">
        <v>130</v>
      </c>
      <c r="AP12" s="101">
        <v>0</v>
      </c>
    </row>
    <row r="13" spans="1:42" ht="409.6">
      <c r="A13" s="212"/>
      <c r="B13" s="212"/>
      <c r="C13" s="99" t="s">
        <v>733</v>
      </c>
      <c r="D13" s="99" t="s">
        <v>734</v>
      </c>
      <c r="E13" s="99">
        <v>2</v>
      </c>
      <c r="F13" s="100" t="s">
        <v>735</v>
      </c>
      <c r="G13" s="102" t="s">
        <v>130</v>
      </c>
      <c r="H13" s="102">
        <v>0</v>
      </c>
      <c r="I13" s="101" t="s">
        <v>130</v>
      </c>
      <c r="J13" s="101">
        <v>0</v>
      </c>
      <c r="K13" s="101" t="s">
        <v>130</v>
      </c>
      <c r="L13" s="101">
        <v>0</v>
      </c>
      <c r="M13" s="103" t="s">
        <v>736</v>
      </c>
      <c r="N13" s="101">
        <v>0.5</v>
      </c>
      <c r="O13" s="101" t="s">
        <v>352</v>
      </c>
      <c r="P13" s="101">
        <v>0</v>
      </c>
      <c r="Q13" s="101" t="s">
        <v>352</v>
      </c>
      <c r="R13" s="101">
        <v>0</v>
      </c>
      <c r="S13" s="101" t="s">
        <v>737</v>
      </c>
      <c r="T13" s="101">
        <v>1</v>
      </c>
      <c r="U13" s="101" t="s">
        <v>738</v>
      </c>
      <c r="V13" s="101">
        <v>0</v>
      </c>
      <c r="W13" s="92" t="s">
        <v>739</v>
      </c>
      <c r="X13" s="92">
        <v>0</v>
      </c>
      <c r="Y13" s="101" t="s">
        <v>740</v>
      </c>
      <c r="Z13" s="101">
        <v>0.5</v>
      </c>
      <c r="AA13" s="101" t="s">
        <v>352</v>
      </c>
      <c r="AB13" s="101">
        <v>0</v>
      </c>
      <c r="AC13" s="101" t="s">
        <v>130</v>
      </c>
      <c r="AD13" s="101">
        <v>0</v>
      </c>
      <c r="AE13" s="101" t="s">
        <v>130</v>
      </c>
      <c r="AF13" s="101">
        <v>0</v>
      </c>
      <c r="AG13" s="101" t="s">
        <v>352</v>
      </c>
      <c r="AH13" s="101">
        <v>0</v>
      </c>
      <c r="AI13" s="101" t="s">
        <v>130</v>
      </c>
      <c r="AJ13" s="101">
        <v>0</v>
      </c>
      <c r="AK13" s="101" t="s">
        <v>130</v>
      </c>
      <c r="AL13" s="101">
        <v>0</v>
      </c>
      <c r="AM13" s="101" t="s">
        <v>130</v>
      </c>
      <c r="AN13" s="101">
        <v>0</v>
      </c>
      <c r="AO13" s="101" t="s">
        <v>130</v>
      </c>
      <c r="AP13" s="101">
        <v>0</v>
      </c>
    </row>
    <row r="14" spans="1:42" ht="300">
      <c r="A14" s="234" t="s">
        <v>741</v>
      </c>
      <c r="B14" s="234" t="s">
        <v>567</v>
      </c>
      <c r="C14" s="108" t="s">
        <v>742</v>
      </c>
      <c r="D14" s="108" t="s">
        <v>743</v>
      </c>
      <c r="E14" s="108">
        <v>1</v>
      </c>
      <c r="F14" s="109" t="s">
        <v>744</v>
      </c>
      <c r="G14" s="101" t="s">
        <v>745</v>
      </c>
      <c r="H14" s="102">
        <v>0</v>
      </c>
      <c r="I14" s="101" t="s">
        <v>130</v>
      </c>
      <c r="J14" s="101">
        <v>0</v>
      </c>
      <c r="K14" s="101" t="s">
        <v>130</v>
      </c>
      <c r="L14" s="101">
        <v>0</v>
      </c>
      <c r="M14" s="103" t="s">
        <v>746</v>
      </c>
      <c r="N14" s="101">
        <v>0.5</v>
      </c>
      <c r="O14" s="101" t="s">
        <v>352</v>
      </c>
      <c r="P14" s="101">
        <v>0</v>
      </c>
      <c r="Q14" s="101" t="s">
        <v>352</v>
      </c>
      <c r="R14" s="101">
        <v>0</v>
      </c>
      <c r="S14" s="110" t="s">
        <v>747</v>
      </c>
      <c r="T14" s="92">
        <v>0.75</v>
      </c>
      <c r="U14" s="101" t="s">
        <v>748</v>
      </c>
      <c r="V14" s="101">
        <v>1</v>
      </c>
      <c r="W14" s="92" t="s">
        <v>749</v>
      </c>
      <c r="X14" s="92">
        <v>1</v>
      </c>
      <c r="Y14" s="101" t="s">
        <v>750</v>
      </c>
      <c r="Z14" s="101">
        <v>1</v>
      </c>
      <c r="AA14" s="101" t="s">
        <v>352</v>
      </c>
      <c r="AB14" s="101">
        <v>0</v>
      </c>
      <c r="AC14" s="101" t="s">
        <v>751</v>
      </c>
      <c r="AD14" s="101">
        <v>0.75</v>
      </c>
      <c r="AE14" s="101" t="s">
        <v>752</v>
      </c>
      <c r="AF14" s="101">
        <v>0.75</v>
      </c>
      <c r="AG14" s="101" t="s">
        <v>753</v>
      </c>
      <c r="AH14" s="101">
        <v>1</v>
      </c>
      <c r="AI14" s="101" t="s">
        <v>754</v>
      </c>
      <c r="AJ14" s="101">
        <v>1</v>
      </c>
      <c r="AK14" s="101" t="s">
        <v>755</v>
      </c>
      <c r="AL14" s="101">
        <v>0.5</v>
      </c>
      <c r="AM14" s="101" t="s">
        <v>756</v>
      </c>
      <c r="AN14" s="101">
        <v>1</v>
      </c>
      <c r="AO14" s="101" t="s">
        <v>757</v>
      </c>
      <c r="AP14" s="101">
        <v>1</v>
      </c>
    </row>
    <row r="15" spans="1:42" ht="409.6" customHeight="1">
      <c r="A15" s="211"/>
      <c r="B15" s="212"/>
      <c r="C15" s="108" t="s">
        <v>758</v>
      </c>
      <c r="D15" s="108" t="s">
        <v>590</v>
      </c>
      <c r="E15" s="108">
        <v>2</v>
      </c>
      <c r="F15" s="109" t="s">
        <v>759</v>
      </c>
      <c r="G15" s="101" t="s">
        <v>760</v>
      </c>
      <c r="H15" s="102">
        <v>2</v>
      </c>
      <c r="I15" s="101" t="s">
        <v>761</v>
      </c>
      <c r="J15" s="101">
        <v>0</v>
      </c>
      <c r="K15" s="101" t="s">
        <v>761</v>
      </c>
      <c r="L15" s="101">
        <v>0</v>
      </c>
      <c r="M15" s="103" t="s">
        <v>762</v>
      </c>
      <c r="N15" s="101">
        <v>1.5</v>
      </c>
      <c r="O15" s="92" t="s">
        <v>761</v>
      </c>
      <c r="P15" s="92">
        <v>0</v>
      </c>
      <c r="Q15" s="101" t="s">
        <v>352</v>
      </c>
      <c r="R15" s="101">
        <v>0</v>
      </c>
      <c r="S15" s="101" t="s">
        <v>763</v>
      </c>
      <c r="T15" s="101">
        <v>2</v>
      </c>
      <c r="U15" s="101" t="s">
        <v>764</v>
      </c>
      <c r="V15" s="101">
        <v>0</v>
      </c>
      <c r="W15" s="101" t="s">
        <v>765</v>
      </c>
      <c r="X15" s="101">
        <v>0</v>
      </c>
      <c r="Y15" s="101" t="s">
        <v>766</v>
      </c>
      <c r="Z15" s="101">
        <v>2</v>
      </c>
      <c r="AA15" s="101" t="s">
        <v>352</v>
      </c>
      <c r="AB15" s="101">
        <v>0</v>
      </c>
      <c r="AC15" s="101" t="s">
        <v>767</v>
      </c>
      <c r="AD15" s="101">
        <v>1</v>
      </c>
      <c r="AE15" s="101" t="s">
        <v>768</v>
      </c>
      <c r="AF15" s="101">
        <v>0.5</v>
      </c>
      <c r="AG15" s="101" t="s">
        <v>769</v>
      </c>
      <c r="AH15" s="101">
        <v>0.5</v>
      </c>
      <c r="AI15" s="101" t="s">
        <v>770</v>
      </c>
      <c r="AJ15" s="101">
        <v>2</v>
      </c>
      <c r="AK15" s="101" t="s">
        <v>771</v>
      </c>
      <c r="AL15" s="101">
        <v>0</v>
      </c>
      <c r="AM15" s="101" t="s">
        <v>772</v>
      </c>
      <c r="AN15" s="101">
        <v>1.5</v>
      </c>
      <c r="AO15" s="101" t="s">
        <v>773</v>
      </c>
      <c r="AP15" s="101">
        <v>0.5</v>
      </c>
    </row>
    <row r="16" spans="1:42" ht="409.6" customHeight="1">
      <c r="A16" s="211"/>
      <c r="B16" s="234" t="s">
        <v>610</v>
      </c>
      <c r="C16" s="108" t="s">
        <v>774</v>
      </c>
      <c r="D16" s="108" t="s">
        <v>775</v>
      </c>
      <c r="E16" s="108">
        <v>2</v>
      </c>
      <c r="F16" s="109" t="s">
        <v>776</v>
      </c>
      <c r="G16" s="101" t="s">
        <v>777</v>
      </c>
      <c r="H16" s="102">
        <v>0</v>
      </c>
      <c r="I16" s="101" t="s">
        <v>130</v>
      </c>
      <c r="J16" s="101">
        <v>0</v>
      </c>
      <c r="K16" s="101" t="s">
        <v>130</v>
      </c>
      <c r="L16" s="101">
        <v>0</v>
      </c>
      <c r="M16" s="103" t="s">
        <v>778</v>
      </c>
      <c r="N16" s="101">
        <v>2</v>
      </c>
      <c r="O16" s="101" t="s">
        <v>352</v>
      </c>
      <c r="P16" s="101">
        <v>0</v>
      </c>
      <c r="Q16" s="101" t="s">
        <v>779</v>
      </c>
      <c r="R16" s="101">
        <v>0</v>
      </c>
      <c r="S16" s="101" t="s">
        <v>352</v>
      </c>
      <c r="T16" s="101">
        <v>0</v>
      </c>
      <c r="U16" s="101" t="s">
        <v>780</v>
      </c>
      <c r="V16" s="101">
        <v>0</v>
      </c>
      <c r="W16" s="92" t="s">
        <v>781</v>
      </c>
      <c r="X16" s="92">
        <v>0</v>
      </c>
      <c r="Y16" s="101" t="s">
        <v>782</v>
      </c>
      <c r="Z16" s="101">
        <v>2</v>
      </c>
      <c r="AA16" s="101" t="s">
        <v>352</v>
      </c>
      <c r="AB16" s="101">
        <v>0</v>
      </c>
      <c r="AC16" s="101" t="s">
        <v>783</v>
      </c>
      <c r="AD16" s="101">
        <v>1</v>
      </c>
      <c r="AE16" s="101" t="s">
        <v>784</v>
      </c>
      <c r="AF16" s="101">
        <v>1</v>
      </c>
      <c r="AG16" s="101" t="s">
        <v>785</v>
      </c>
      <c r="AH16" s="101">
        <v>2</v>
      </c>
      <c r="AI16" s="101" t="s">
        <v>786</v>
      </c>
      <c r="AJ16" s="101">
        <v>0</v>
      </c>
      <c r="AK16" s="101" t="s">
        <v>787</v>
      </c>
      <c r="AL16" s="101">
        <v>0</v>
      </c>
      <c r="AM16" s="101" t="s">
        <v>788</v>
      </c>
      <c r="AN16" s="101">
        <v>2</v>
      </c>
      <c r="AO16" s="101" t="s">
        <v>789</v>
      </c>
      <c r="AP16" s="101">
        <v>1.5</v>
      </c>
    </row>
    <row r="17" spans="1:42" ht="210" customHeight="1">
      <c r="A17" s="211"/>
      <c r="B17" s="211"/>
      <c r="C17" s="108" t="s">
        <v>790</v>
      </c>
      <c r="D17" s="108"/>
      <c r="E17" s="108">
        <v>1</v>
      </c>
      <c r="F17" s="109" t="s">
        <v>791</v>
      </c>
      <c r="G17" s="102" t="s">
        <v>130</v>
      </c>
      <c r="H17" s="102">
        <v>0</v>
      </c>
      <c r="I17" s="101" t="s">
        <v>130</v>
      </c>
      <c r="J17" s="101">
        <v>0</v>
      </c>
      <c r="K17" s="101" t="s">
        <v>130</v>
      </c>
      <c r="L17" s="101">
        <v>0</v>
      </c>
      <c r="M17" s="103" t="s">
        <v>792</v>
      </c>
      <c r="N17" s="101">
        <v>1</v>
      </c>
      <c r="O17" s="101" t="s">
        <v>352</v>
      </c>
      <c r="P17" s="101">
        <v>0</v>
      </c>
      <c r="Q17" s="101" t="s">
        <v>352</v>
      </c>
      <c r="R17" s="101">
        <v>0</v>
      </c>
      <c r="S17" s="101" t="s">
        <v>352</v>
      </c>
      <c r="T17" s="101">
        <v>0</v>
      </c>
      <c r="U17" s="101" t="s">
        <v>793</v>
      </c>
      <c r="V17" s="101">
        <v>0</v>
      </c>
      <c r="W17" s="101" t="s">
        <v>794</v>
      </c>
      <c r="X17" s="101">
        <v>0</v>
      </c>
      <c r="Y17" s="101" t="s">
        <v>795</v>
      </c>
      <c r="Z17" s="101">
        <v>1</v>
      </c>
      <c r="AA17" s="101" t="s">
        <v>352</v>
      </c>
      <c r="AB17" s="101">
        <v>0</v>
      </c>
      <c r="AC17" s="101" t="s">
        <v>352</v>
      </c>
      <c r="AD17" s="101">
        <v>0</v>
      </c>
      <c r="AE17" s="101" t="s">
        <v>796</v>
      </c>
      <c r="AF17" s="101">
        <v>0</v>
      </c>
      <c r="AG17" s="101" t="s">
        <v>797</v>
      </c>
      <c r="AH17" s="101">
        <v>1</v>
      </c>
      <c r="AI17" s="101" t="s">
        <v>798</v>
      </c>
      <c r="AJ17" s="101">
        <v>0.5</v>
      </c>
      <c r="AK17" s="101" t="s">
        <v>130</v>
      </c>
      <c r="AL17" s="101">
        <v>0</v>
      </c>
      <c r="AM17" s="101" t="s">
        <v>799</v>
      </c>
      <c r="AN17" s="101">
        <v>1</v>
      </c>
      <c r="AO17" s="101" t="s">
        <v>800</v>
      </c>
      <c r="AP17" s="101">
        <v>0.5</v>
      </c>
    </row>
    <row r="18" spans="1:42" ht="180">
      <c r="A18" s="211"/>
      <c r="B18" s="212"/>
      <c r="C18" s="108" t="s">
        <v>801</v>
      </c>
      <c r="D18" s="108"/>
      <c r="E18" s="108">
        <v>1</v>
      </c>
      <c r="F18" s="108" t="s">
        <v>802</v>
      </c>
      <c r="G18" s="102" t="s">
        <v>803</v>
      </c>
      <c r="H18" s="102">
        <v>0.25</v>
      </c>
      <c r="I18" s="101" t="s">
        <v>130</v>
      </c>
      <c r="J18" s="101">
        <v>0</v>
      </c>
      <c r="K18" s="101" t="s">
        <v>130</v>
      </c>
      <c r="L18" s="101">
        <v>0</v>
      </c>
      <c r="M18" s="103" t="s">
        <v>804</v>
      </c>
      <c r="N18" s="101">
        <v>1</v>
      </c>
      <c r="O18" s="101" t="s">
        <v>352</v>
      </c>
      <c r="P18" s="101">
        <v>0</v>
      </c>
      <c r="Q18" s="101" t="s">
        <v>352</v>
      </c>
      <c r="R18" s="101">
        <v>0</v>
      </c>
      <c r="S18" s="92" t="s">
        <v>805</v>
      </c>
      <c r="T18" s="92">
        <v>1</v>
      </c>
      <c r="U18" s="101" t="s">
        <v>806</v>
      </c>
      <c r="V18" s="101">
        <v>0</v>
      </c>
      <c r="W18" s="101" t="s">
        <v>352</v>
      </c>
      <c r="X18" s="101">
        <v>0</v>
      </c>
      <c r="Y18" s="101" t="s">
        <v>807</v>
      </c>
      <c r="Z18" s="101">
        <v>1</v>
      </c>
      <c r="AA18" s="101" t="s">
        <v>352</v>
      </c>
      <c r="AB18" s="101">
        <v>0</v>
      </c>
      <c r="AC18" s="101" t="s">
        <v>808</v>
      </c>
      <c r="AD18" s="101">
        <v>0.25</v>
      </c>
      <c r="AE18" s="101" t="s">
        <v>809</v>
      </c>
      <c r="AF18" s="101">
        <v>0.25</v>
      </c>
      <c r="AG18" s="101" t="s">
        <v>810</v>
      </c>
      <c r="AH18" s="101">
        <v>0.25</v>
      </c>
      <c r="AI18" s="101" t="s">
        <v>811</v>
      </c>
      <c r="AJ18" s="101">
        <v>0.25</v>
      </c>
      <c r="AK18" s="101" t="s">
        <v>130</v>
      </c>
      <c r="AL18" s="101">
        <v>0</v>
      </c>
      <c r="AM18" s="101" t="s">
        <v>812</v>
      </c>
      <c r="AN18" s="101">
        <v>1</v>
      </c>
      <c r="AO18" s="101" t="s">
        <v>813</v>
      </c>
      <c r="AP18" s="101">
        <v>0.25</v>
      </c>
    </row>
    <row r="19" spans="1:42" ht="15.75" customHeight="1">
      <c r="A19" s="211"/>
      <c r="B19" s="234" t="s">
        <v>652</v>
      </c>
      <c r="C19" s="111" t="s">
        <v>814</v>
      </c>
      <c r="D19" s="108"/>
      <c r="E19" s="111">
        <f>E8</f>
        <v>2</v>
      </c>
      <c r="F19" s="109" t="s">
        <v>815</v>
      </c>
      <c r="G19" s="101" t="s">
        <v>815</v>
      </c>
      <c r="H19" s="112">
        <v>1.5</v>
      </c>
      <c r="I19" s="101" t="s">
        <v>815</v>
      </c>
      <c r="J19" s="112">
        <v>0</v>
      </c>
      <c r="K19" s="101" t="s">
        <v>815</v>
      </c>
      <c r="L19" s="112">
        <v>0</v>
      </c>
      <c r="M19" s="101" t="s">
        <v>815</v>
      </c>
      <c r="N19" s="112">
        <v>1.5</v>
      </c>
      <c r="O19" s="101" t="s">
        <v>815</v>
      </c>
      <c r="P19" s="112">
        <v>0</v>
      </c>
      <c r="Q19" s="101" t="s">
        <v>352</v>
      </c>
      <c r="R19" s="112">
        <v>0</v>
      </c>
      <c r="S19" s="92" t="s">
        <v>815</v>
      </c>
      <c r="T19" s="112">
        <v>0.5</v>
      </c>
      <c r="U19" s="101" t="s">
        <v>815</v>
      </c>
      <c r="V19" s="112">
        <v>0.5</v>
      </c>
      <c r="W19" s="92" t="s">
        <v>815</v>
      </c>
      <c r="X19" s="112">
        <v>0</v>
      </c>
      <c r="Y19" s="101" t="s">
        <v>815</v>
      </c>
      <c r="Z19" s="112">
        <v>1</v>
      </c>
      <c r="AA19" s="101" t="s">
        <v>815</v>
      </c>
      <c r="AB19" s="112">
        <v>0.5</v>
      </c>
      <c r="AC19" s="101" t="s">
        <v>815</v>
      </c>
      <c r="AD19" s="112">
        <v>0.25</v>
      </c>
      <c r="AE19" s="101" t="s">
        <v>815</v>
      </c>
      <c r="AF19" s="112">
        <v>0.5</v>
      </c>
      <c r="AG19" s="101" t="s">
        <v>815</v>
      </c>
      <c r="AH19" s="112">
        <v>2</v>
      </c>
      <c r="AI19" s="101" t="s">
        <v>815</v>
      </c>
      <c r="AJ19" s="112">
        <v>1.5</v>
      </c>
      <c r="AK19" s="101" t="s">
        <v>815</v>
      </c>
      <c r="AL19" s="112">
        <v>0</v>
      </c>
      <c r="AM19" s="101" t="s">
        <v>815</v>
      </c>
      <c r="AN19" s="112">
        <v>1</v>
      </c>
      <c r="AO19" s="101" t="s">
        <v>815</v>
      </c>
      <c r="AP19" s="112">
        <v>2</v>
      </c>
    </row>
    <row r="20" spans="1:42" ht="15.75" customHeight="1">
      <c r="A20" s="211"/>
      <c r="B20" s="211"/>
      <c r="C20" s="108" t="s">
        <v>816</v>
      </c>
      <c r="D20" s="108" t="s">
        <v>817</v>
      </c>
      <c r="E20" s="108">
        <v>2</v>
      </c>
      <c r="F20" s="109" t="s">
        <v>818</v>
      </c>
      <c r="G20" s="101" t="s">
        <v>130</v>
      </c>
      <c r="H20" s="101">
        <v>0</v>
      </c>
      <c r="I20" s="101" t="s">
        <v>130</v>
      </c>
      <c r="J20" s="101">
        <v>0</v>
      </c>
      <c r="K20" s="101" t="s">
        <v>130</v>
      </c>
      <c r="L20" s="101">
        <v>0</v>
      </c>
      <c r="M20" s="103" t="s">
        <v>819</v>
      </c>
      <c r="N20" s="101">
        <v>1</v>
      </c>
      <c r="O20" s="101" t="s">
        <v>352</v>
      </c>
      <c r="P20" s="101">
        <v>0</v>
      </c>
      <c r="Q20" s="101" t="s">
        <v>352</v>
      </c>
      <c r="R20" s="101">
        <v>0</v>
      </c>
      <c r="S20" s="101" t="s">
        <v>820</v>
      </c>
      <c r="T20" s="101">
        <v>2</v>
      </c>
      <c r="U20" s="101" t="s">
        <v>130</v>
      </c>
      <c r="V20" s="101">
        <v>0</v>
      </c>
      <c r="W20" s="101" t="s">
        <v>352</v>
      </c>
      <c r="X20" s="101">
        <v>0</v>
      </c>
      <c r="Y20" s="101" t="s">
        <v>821</v>
      </c>
      <c r="Z20" s="101">
        <v>0</v>
      </c>
      <c r="AA20" s="101" t="s">
        <v>352</v>
      </c>
      <c r="AB20" s="101">
        <v>0</v>
      </c>
      <c r="AC20" s="101" t="s">
        <v>352</v>
      </c>
      <c r="AD20" s="101">
        <v>0</v>
      </c>
      <c r="AE20" s="101" t="s">
        <v>130</v>
      </c>
      <c r="AF20" s="101">
        <v>0</v>
      </c>
      <c r="AG20" s="101" t="s">
        <v>822</v>
      </c>
      <c r="AH20" s="101">
        <v>0.5</v>
      </c>
      <c r="AI20" s="101" t="s">
        <v>823</v>
      </c>
      <c r="AJ20" s="101">
        <v>0.5</v>
      </c>
      <c r="AK20" s="101" t="s">
        <v>824</v>
      </c>
      <c r="AL20" s="101">
        <v>0.5</v>
      </c>
      <c r="AM20" s="101" t="s">
        <v>825</v>
      </c>
      <c r="AN20" s="101">
        <v>0.5</v>
      </c>
      <c r="AO20" s="101" t="s">
        <v>826</v>
      </c>
      <c r="AP20" s="101">
        <v>0.5</v>
      </c>
    </row>
    <row r="21" spans="1:42" ht="15.75" customHeight="1">
      <c r="A21" s="211"/>
      <c r="B21" s="211"/>
      <c r="C21" s="108" t="s">
        <v>827</v>
      </c>
      <c r="D21" s="108" t="s">
        <v>828</v>
      </c>
      <c r="E21" s="108">
        <v>2</v>
      </c>
      <c r="F21" s="108" t="s">
        <v>829</v>
      </c>
      <c r="G21" s="101" t="s">
        <v>830</v>
      </c>
      <c r="H21" s="102">
        <v>2</v>
      </c>
      <c r="I21" s="101" t="s">
        <v>130</v>
      </c>
      <c r="J21" s="101">
        <v>0</v>
      </c>
      <c r="K21" s="101" t="s">
        <v>130</v>
      </c>
      <c r="L21" s="101">
        <v>0</v>
      </c>
      <c r="M21" s="101" t="s">
        <v>831</v>
      </c>
      <c r="N21" s="101">
        <v>0</v>
      </c>
      <c r="O21" s="101" t="s">
        <v>352</v>
      </c>
      <c r="P21" s="101">
        <v>0</v>
      </c>
      <c r="Q21" s="101" t="s">
        <v>352</v>
      </c>
      <c r="R21" s="101">
        <v>0</v>
      </c>
      <c r="S21" s="101" t="s">
        <v>352</v>
      </c>
      <c r="T21" s="101">
        <v>0</v>
      </c>
      <c r="U21" s="101" t="s">
        <v>130</v>
      </c>
      <c r="V21" s="101">
        <v>0</v>
      </c>
      <c r="W21" s="101" t="s">
        <v>352</v>
      </c>
      <c r="X21" s="101">
        <v>0</v>
      </c>
      <c r="Y21" s="101" t="s">
        <v>130</v>
      </c>
      <c r="Z21" s="101">
        <v>0</v>
      </c>
      <c r="AA21" s="101" t="s">
        <v>352</v>
      </c>
      <c r="AB21" s="101">
        <v>0</v>
      </c>
      <c r="AC21" s="101" t="s">
        <v>130</v>
      </c>
      <c r="AD21" s="101">
        <v>0</v>
      </c>
      <c r="AE21" s="101" t="s">
        <v>832</v>
      </c>
      <c r="AF21" s="101">
        <v>0</v>
      </c>
      <c r="AG21" s="101" t="s">
        <v>833</v>
      </c>
      <c r="AH21" s="101">
        <v>0</v>
      </c>
      <c r="AI21" s="101" t="s">
        <v>130</v>
      </c>
      <c r="AJ21" s="101">
        <v>0</v>
      </c>
      <c r="AK21" s="101" t="s">
        <v>130</v>
      </c>
      <c r="AL21" s="101">
        <v>0</v>
      </c>
      <c r="AM21" s="101" t="s">
        <v>834</v>
      </c>
      <c r="AN21" s="101">
        <v>0</v>
      </c>
      <c r="AO21" s="101" t="s">
        <v>130</v>
      </c>
      <c r="AP21" s="101">
        <v>0</v>
      </c>
    </row>
    <row r="22" spans="1:42" ht="200.25" customHeight="1">
      <c r="A22" s="211"/>
      <c r="B22" s="211"/>
      <c r="C22" s="108" t="s">
        <v>835</v>
      </c>
      <c r="D22" s="108"/>
      <c r="E22" s="108">
        <v>2</v>
      </c>
      <c r="F22" s="108" t="s">
        <v>836</v>
      </c>
      <c r="G22" s="113" t="s">
        <v>837</v>
      </c>
      <c r="H22" s="114">
        <v>0.5</v>
      </c>
      <c r="I22" s="113" t="s">
        <v>838</v>
      </c>
      <c r="J22" s="101">
        <v>0</v>
      </c>
      <c r="K22" s="113" t="s">
        <v>839</v>
      </c>
      <c r="L22" s="101">
        <v>0</v>
      </c>
      <c r="M22" s="103" t="s">
        <v>840</v>
      </c>
      <c r="N22" s="101">
        <v>1.5</v>
      </c>
      <c r="O22" s="101" t="s">
        <v>352</v>
      </c>
      <c r="P22" s="101">
        <v>0</v>
      </c>
      <c r="Q22" s="101" t="s">
        <v>352</v>
      </c>
      <c r="R22" s="101">
        <v>0</v>
      </c>
      <c r="S22" s="103" t="s">
        <v>841</v>
      </c>
      <c r="T22" s="101">
        <v>0.5</v>
      </c>
      <c r="U22" s="113" t="s">
        <v>842</v>
      </c>
      <c r="V22" s="101">
        <v>0</v>
      </c>
      <c r="W22" s="101" t="s">
        <v>843</v>
      </c>
      <c r="X22" s="101">
        <v>0</v>
      </c>
      <c r="Y22" s="113" t="s">
        <v>844</v>
      </c>
      <c r="Z22" s="113">
        <v>1.5</v>
      </c>
      <c r="AA22" s="101" t="s">
        <v>845</v>
      </c>
      <c r="AB22" s="101">
        <v>0</v>
      </c>
      <c r="AC22" s="113" t="s">
        <v>846</v>
      </c>
      <c r="AD22" s="101">
        <v>0</v>
      </c>
      <c r="AE22" s="113" t="s">
        <v>847</v>
      </c>
      <c r="AF22" s="101">
        <v>0</v>
      </c>
      <c r="AG22" s="113" t="s">
        <v>848</v>
      </c>
      <c r="AH22" s="101">
        <v>0</v>
      </c>
      <c r="AI22" s="113" t="s">
        <v>849</v>
      </c>
      <c r="AJ22" s="113">
        <v>0.5</v>
      </c>
      <c r="AK22" s="113" t="s">
        <v>850</v>
      </c>
      <c r="AL22" s="101">
        <v>0</v>
      </c>
      <c r="AM22" s="101" t="s">
        <v>851</v>
      </c>
      <c r="AN22" s="101">
        <v>0.5</v>
      </c>
      <c r="AO22" s="113" t="s">
        <v>852</v>
      </c>
      <c r="AP22" s="101">
        <v>0</v>
      </c>
    </row>
    <row r="23" spans="1:42" ht="15.75" customHeight="1">
      <c r="A23" s="211"/>
      <c r="B23" s="211"/>
      <c r="C23" s="108" t="s">
        <v>853</v>
      </c>
      <c r="D23" s="108"/>
      <c r="E23" s="108">
        <f t="shared" ref="E23:E24" si="0">E9</f>
        <v>1.5</v>
      </c>
      <c r="F23" s="108" t="s">
        <v>815</v>
      </c>
      <c r="G23" s="75" t="s">
        <v>815</v>
      </c>
      <c r="H23" s="115">
        <v>0.5</v>
      </c>
      <c r="I23" s="75" t="s">
        <v>815</v>
      </c>
      <c r="J23" s="115">
        <v>0</v>
      </c>
      <c r="K23" s="75" t="s">
        <v>815</v>
      </c>
      <c r="L23" s="115">
        <v>0</v>
      </c>
      <c r="M23" s="75" t="s">
        <v>815</v>
      </c>
      <c r="N23" s="115">
        <v>1.5</v>
      </c>
      <c r="O23" s="75" t="s">
        <v>815</v>
      </c>
      <c r="P23" s="115">
        <v>0</v>
      </c>
      <c r="Q23" s="75" t="s">
        <v>815</v>
      </c>
      <c r="R23" s="115">
        <v>0</v>
      </c>
      <c r="S23" s="75" t="s">
        <v>815</v>
      </c>
      <c r="T23" s="115">
        <v>1</v>
      </c>
      <c r="U23" s="75" t="s">
        <v>815</v>
      </c>
      <c r="V23" s="115">
        <v>0.5</v>
      </c>
      <c r="W23" s="75" t="s">
        <v>815</v>
      </c>
      <c r="X23" s="115">
        <v>0</v>
      </c>
      <c r="Y23" s="75" t="s">
        <v>815</v>
      </c>
      <c r="Z23" s="115">
        <v>1</v>
      </c>
      <c r="AA23" s="75" t="s">
        <v>815</v>
      </c>
      <c r="AB23" s="115">
        <v>0</v>
      </c>
      <c r="AC23" s="75" t="s">
        <v>815</v>
      </c>
      <c r="AD23" s="115">
        <v>1</v>
      </c>
      <c r="AE23" s="75" t="s">
        <v>815</v>
      </c>
      <c r="AF23" s="115">
        <v>1</v>
      </c>
      <c r="AG23" s="75" t="s">
        <v>815</v>
      </c>
      <c r="AH23" s="115">
        <v>1</v>
      </c>
      <c r="AI23" s="75" t="s">
        <v>815</v>
      </c>
      <c r="AJ23" s="115">
        <v>1</v>
      </c>
      <c r="AK23" s="92" t="s">
        <v>815</v>
      </c>
      <c r="AL23" s="115">
        <v>0.5</v>
      </c>
      <c r="AM23" s="110" t="s">
        <v>815</v>
      </c>
      <c r="AN23" s="115">
        <v>0.5</v>
      </c>
      <c r="AO23" s="76" t="s">
        <v>815</v>
      </c>
      <c r="AP23" s="115">
        <v>1</v>
      </c>
    </row>
    <row r="24" spans="1:42" ht="15.75" customHeight="1">
      <c r="A24" s="211"/>
      <c r="B24" s="212"/>
      <c r="C24" s="108" t="s">
        <v>698</v>
      </c>
      <c r="D24" s="108"/>
      <c r="E24" s="108">
        <f t="shared" si="0"/>
        <v>1</v>
      </c>
      <c r="F24" s="108" t="s">
        <v>815</v>
      </c>
      <c r="G24" s="75" t="s">
        <v>815</v>
      </c>
      <c r="H24" s="115">
        <v>1</v>
      </c>
      <c r="I24" s="75" t="s">
        <v>815</v>
      </c>
      <c r="J24" s="115">
        <v>0</v>
      </c>
      <c r="K24" s="75" t="s">
        <v>815</v>
      </c>
      <c r="L24" s="115">
        <v>0</v>
      </c>
      <c r="M24" s="75" t="s">
        <v>815</v>
      </c>
      <c r="N24" s="115">
        <v>1</v>
      </c>
      <c r="O24" s="75" t="s">
        <v>815</v>
      </c>
      <c r="P24" s="115">
        <v>0</v>
      </c>
      <c r="Q24" s="75" t="s">
        <v>815</v>
      </c>
      <c r="R24" s="115">
        <v>0</v>
      </c>
      <c r="S24" s="75" t="s">
        <v>815</v>
      </c>
      <c r="T24" s="115">
        <v>0</v>
      </c>
      <c r="U24" s="75" t="s">
        <v>815</v>
      </c>
      <c r="V24" s="115">
        <v>0</v>
      </c>
      <c r="W24" s="75" t="s">
        <v>815</v>
      </c>
      <c r="X24" s="115">
        <v>0</v>
      </c>
      <c r="Y24" s="75" t="s">
        <v>815</v>
      </c>
      <c r="Z24" s="115">
        <v>1</v>
      </c>
      <c r="AA24" s="75" t="s">
        <v>815</v>
      </c>
      <c r="AB24" s="115">
        <v>0</v>
      </c>
      <c r="AC24" s="75" t="s">
        <v>815</v>
      </c>
      <c r="AD24" s="115">
        <v>0</v>
      </c>
      <c r="AE24" s="75" t="s">
        <v>815</v>
      </c>
      <c r="AF24" s="115">
        <v>1</v>
      </c>
      <c r="AG24" s="75" t="s">
        <v>815</v>
      </c>
      <c r="AH24" s="115">
        <v>1</v>
      </c>
      <c r="AI24" s="75" t="s">
        <v>815</v>
      </c>
      <c r="AJ24" s="115">
        <v>1</v>
      </c>
      <c r="AK24" s="116" t="s">
        <v>815</v>
      </c>
      <c r="AL24" s="115">
        <v>0</v>
      </c>
      <c r="AM24" s="117" t="s">
        <v>815</v>
      </c>
      <c r="AN24" s="115">
        <v>0.25</v>
      </c>
      <c r="AO24" s="76" t="s">
        <v>815</v>
      </c>
      <c r="AP24" s="115">
        <v>0.25</v>
      </c>
    </row>
    <row r="25" spans="1:42" ht="15.75" customHeight="1">
      <c r="A25" s="212"/>
      <c r="B25" s="118" t="s">
        <v>709</v>
      </c>
      <c r="C25" s="108" t="s">
        <v>854</v>
      </c>
      <c r="D25" s="108"/>
      <c r="E25" s="108">
        <v>1</v>
      </c>
      <c r="F25" s="109" t="s">
        <v>855</v>
      </c>
      <c r="G25" s="113" t="s">
        <v>130</v>
      </c>
      <c r="H25" s="114">
        <v>0</v>
      </c>
      <c r="I25" s="113" t="s">
        <v>130</v>
      </c>
      <c r="J25" s="114">
        <v>0</v>
      </c>
      <c r="K25" s="92" t="s">
        <v>130</v>
      </c>
      <c r="L25" s="105">
        <v>0</v>
      </c>
      <c r="M25" s="103" t="s">
        <v>856</v>
      </c>
      <c r="N25" s="101">
        <v>1</v>
      </c>
      <c r="O25" s="92" t="s">
        <v>130</v>
      </c>
      <c r="P25" s="105">
        <v>0</v>
      </c>
      <c r="Q25" s="101" t="s">
        <v>352</v>
      </c>
      <c r="R25" s="101">
        <v>0</v>
      </c>
      <c r="S25" s="113" t="s">
        <v>857</v>
      </c>
      <c r="T25" s="114">
        <v>0</v>
      </c>
      <c r="U25" s="113" t="s">
        <v>130</v>
      </c>
      <c r="V25" s="114">
        <v>0</v>
      </c>
      <c r="W25" s="113" t="s">
        <v>130</v>
      </c>
      <c r="X25" s="114">
        <v>0</v>
      </c>
      <c r="Y25" s="113" t="s">
        <v>130</v>
      </c>
      <c r="Z25" s="114">
        <v>0</v>
      </c>
      <c r="AA25" s="113" t="s">
        <v>130</v>
      </c>
      <c r="AB25" s="114">
        <v>0</v>
      </c>
      <c r="AC25" s="113" t="s">
        <v>130</v>
      </c>
      <c r="AD25" s="114">
        <v>0</v>
      </c>
      <c r="AE25" s="113" t="s">
        <v>130</v>
      </c>
      <c r="AF25" s="114">
        <v>0</v>
      </c>
      <c r="AG25" s="113" t="s">
        <v>130</v>
      </c>
      <c r="AH25" s="114">
        <v>0</v>
      </c>
      <c r="AI25" s="113" t="s">
        <v>130</v>
      </c>
      <c r="AJ25" s="114">
        <v>0</v>
      </c>
      <c r="AK25" s="113" t="s">
        <v>130</v>
      </c>
      <c r="AL25" s="114">
        <v>0</v>
      </c>
      <c r="AM25" s="101" t="s">
        <v>130</v>
      </c>
      <c r="AN25" s="101">
        <v>0</v>
      </c>
      <c r="AO25" s="113" t="s">
        <v>130</v>
      </c>
      <c r="AP25" s="101">
        <v>0</v>
      </c>
    </row>
    <row r="26" spans="1:42" ht="256">
      <c r="A26" s="235" t="s">
        <v>858</v>
      </c>
      <c r="B26" s="235" t="s">
        <v>567</v>
      </c>
      <c r="C26" s="119" t="s">
        <v>859</v>
      </c>
      <c r="D26" s="119" t="s">
        <v>860</v>
      </c>
      <c r="E26" s="119">
        <v>1</v>
      </c>
      <c r="F26" s="120" t="s">
        <v>861</v>
      </c>
      <c r="G26" s="110" t="s">
        <v>862</v>
      </c>
      <c r="H26" s="94">
        <v>0</v>
      </c>
      <c r="I26" s="92" t="s">
        <v>352</v>
      </c>
      <c r="J26" s="105">
        <v>0</v>
      </c>
      <c r="K26" s="116" t="s">
        <v>352</v>
      </c>
      <c r="L26" s="121">
        <v>0</v>
      </c>
      <c r="M26" s="110" t="s">
        <v>863</v>
      </c>
      <c r="N26" s="92">
        <v>0</v>
      </c>
      <c r="O26" s="116" t="s">
        <v>352</v>
      </c>
      <c r="P26" s="121">
        <v>0</v>
      </c>
      <c r="Q26" s="101" t="s">
        <v>352</v>
      </c>
      <c r="R26" s="101">
        <v>0</v>
      </c>
      <c r="S26" s="92" t="s">
        <v>864</v>
      </c>
      <c r="T26" s="92">
        <v>1</v>
      </c>
      <c r="U26" s="92" t="s">
        <v>865</v>
      </c>
      <c r="V26" s="92">
        <v>0</v>
      </c>
      <c r="W26" s="92" t="s">
        <v>866</v>
      </c>
      <c r="X26" s="92">
        <v>0</v>
      </c>
      <c r="Y26" s="92" t="s">
        <v>867</v>
      </c>
      <c r="Z26" s="92">
        <v>0</v>
      </c>
      <c r="AA26" s="92" t="s">
        <v>868</v>
      </c>
      <c r="AB26" s="92">
        <v>0</v>
      </c>
      <c r="AC26" s="92" t="s">
        <v>869</v>
      </c>
      <c r="AD26" s="92">
        <v>0</v>
      </c>
      <c r="AE26" s="92" t="s">
        <v>870</v>
      </c>
      <c r="AF26" s="92">
        <v>0</v>
      </c>
      <c r="AG26" s="92" t="s">
        <v>871</v>
      </c>
      <c r="AH26" s="92">
        <v>0</v>
      </c>
      <c r="AI26" s="92" t="s">
        <v>872</v>
      </c>
      <c r="AJ26" s="94">
        <v>0</v>
      </c>
      <c r="AK26" s="92" t="s">
        <v>873</v>
      </c>
      <c r="AL26" s="92">
        <v>0</v>
      </c>
      <c r="AM26" s="110" t="s">
        <v>874</v>
      </c>
      <c r="AN26" s="92">
        <v>0</v>
      </c>
      <c r="AO26" s="92" t="s">
        <v>352</v>
      </c>
      <c r="AP26" s="105">
        <v>0</v>
      </c>
    </row>
    <row r="27" spans="1:42" ht="15.75" customHeight="1">
      <c r="A27" s="211"/>
      <c r="B27" s="211"/>
      <c r="C27" s="119" t="s">
        <v>875</v>
      </c>
      <c r="D27" s="119" t="s">
        <v>876</v>
      </c>
      <c r="E27" s="119">
        <v>1</v>
      </c>
      <c r="F27" s="120" t="s">
        <v>877</v>
      </c>
      <c r="G27" s="117" t="s">
        <v>878</v>
      </c>
      <c r="H27" s="121">
        <v>0</v>
      </c>
      <c r="I27" s="116" t="s">
        <v>352</v>
      </c>
      <c r="J27" s="121">
        <v>0</v>
      </c>
      <c r="K27" s="116" t="s">
        <v>352</v>
      </c>
      <c r="L27" s="121">
        <v>0</v>
      </c>
      <c r="M27" s="117" t="s">
        <v>879</v>
      </c>
      <c r="N27" s="116">
        <v>0</v>
      </c>
      <c r="O27" s="116" t="s">
        <v>352</v>
      </c>
      <c r="P27" s="121">
        <v>0</v>
      </c>
      <c r="Q27" s="101" t="s">
        <v>352</v>
      </c>
      <c r="R27" s="101">
        <v>0</v>
      </c>
      <c r="S27" s="116" t="s">
        <v>880</v>
      </c>
      <c r="T27" s="116">
        <v>0</v>
      </c>
      <c r="U27" s="116" t="s">
        <v>881</v>
      </c>
      <c r="V27" s="116">
        <v>0</v>
      </c>
      <c r="W27" s="116" t="s">
        <v>882</v>
      </c>
      <c r="X27" s="116">
        <v>0</v>
      </c>
      <c r="Y27" s="116" t="s">
        <v>883</v>
      </c>
      <c r="Z27" s="116">
        <v>0</v>
      </c>
      <c r="AA27" s="116" t="s">
        <v>884</v>
      </c>
      <c r="AB27" s="116">
        <v>0</v>
      </c>
      <c r="AC27" s="116" t="s">
        <v>885</v>
      </c>
      <c r="AD27" s="116">
        <v>0</v>
      </c>
      <c r="AE27" s="116" t="s">
        <v>886</v>
      </c>
      <c r="AF27" s="116">
        <v>0</v>
      </c>
      <c r="AG27" s="116" t="s">
        <v>887</v>
      </c>
      <c r="AH27" s="116">
        <v>0</v>
      </c>
      <c r="AI27" s="116" t="s">
        <v>888</v>
      </c>
      <c r="AJ27" s="121">
        <v>0</v>
      </c>
      <c r="AK27" s="116" t="s">
        <v>889</v>
      </c>
      <c r="AL27" s="116">
        <v>0</v>
      </c>
      <c r="AM27" s="117" t="s">
        <v>890</v>
      </c>
      <c r="AN27" s="116">
        <v>0</v>
      </c>
      <c r="AO27" s="116" t="s">
        <v>352</v>
      </c>
      <c r="AP27" s="121">
        <v>0</v>
      </c>
    </row>
    <row r="28" spans="1:42" ht="15.75" customHeight="1">
      <c r="A28" s="211"/>
      <c r="B28" s="211"/>
      <c r="C28" s="119" t="s">
        <v>891</v>
      </c>
      <c r="D28" s="119" t="s">
        <v>892</v>
      </c>
      <c r="E28" s="119">
        <v>2</v>
      </c>
      <c r="F28" s="120" t="s">
        <v>893</v>
      </c>
      <c r="G28" s="117" t="s">
        <v>894</v>
      </c>
      <c r="H28" s="122">
        <v>2</v>
      </c>
      <c r="I28" s="116" t="s">
        <v>895</v>
      </c>
      <c r="J28" s="121">
        <v>0</v>
      </c>
      <c r="K28" s="116" t="s">
        <v>896</v>
      </c>
      <c r="L28" s="116">
        <v>0</v>
      </c>
      <c r="M28" s="117" t="s">
        <v>897</v>
      </c>
      <c r="N28" s="116">
        <v>0</v>
      </c>
      <c r="O28" s="116" t="s">
        <v>898</v>
      </c>
      <c r="P28" s="116">
        <v>0</v>
      </c>
      <c r="Q28" s="101" t="s">
        <v>352</v>
      </c>
      <c r="R28" s="101">
        <v>0</v>
      </c>
      <c r="S28" s="116" t="s">
        <v>899</v>
      </c>
      <c r="T28" s="116">
        <v>2</v>
      </c>
      <c r="U28" s="116" t="s">
        <v>900</v>
      </c>
      <c r="V28" s="116">
        <v>0</v>
      </c>
      <c r="W28" s="116" t="s">
        <v>901</v>
      </c>
      <c r="X28" s="116">
        <v>0</v>
      </c>
      <c r="Y28" s="116" t="s">
        <v>902</v>
      </c>
      <c r="Z28" s="116">
        <v>1</v>
      </c>
      <c r="AA28" s="116" t="s">
        <v>903</v>
      </c>
      <c r="AB28" s="116">
        <v>0</v>
      </c>
      <c r="AC28" s="116" t="s">
        <v>904</v>
      </c>
      <c r="AD28" s="116">
        <v>0</v>
      </c>
      <c r="AE28" s="116" t="s">
        <v>905</v>
      </c>
      <c r="AF28" s="116">
        <v>0</v>
      </c>
      <c r="AG28" s="116" t="s">
        <v>906</v>
      </c>
      <c r="AH28" s="116">
        <v>0</v>
      </c>
      <c r="AI28" s="116" t="s">
        <v>907</v>
      </c>
      <c r="AJ28" s="121">
        <v>0.5</v>
      </c>
      <c r="AK28" s="116" t="s">
        <v>908</v>
      </c>
      <c r="AL28" s="116">
        <v>0</v>
      </c>
      <c r="AM28" s="117" t="s">
        <v>909</v>
      </c>
      <c r="AN28" s="116">
        <v>0</v>
      </c>
      <c r="AO28" s="116" t="s">
        <v>910</v>
      </c>
      <c r="AP28" s="116">
        <v>0</v>
      </c>
    </row>
    <row r="29" spans="1:42" ht="15.75" customHeight="1">
      <c r="A29" s="211"/>
      <c r="B29" s="212"/>
      <c r="C29" s="119" t="s">
        <v>911</v>
      </c>
      <c r="D29" s="119"/>
      <c r="E29" s="119">
        <v>1</v>
      </c>
      <c r="F29" s="120" t="s">
        <v>912</v>
      </c>
      <c r="G29" s="117" t="s">
        <v>130</v>
      </c>
      <c r="H29" s="122">
        <v>0</v>
      </c>
      <c r="I29" s="116" t="s">
        <v>130</v>
      </c>
      <c r="J29" s="121">
        <v>0</v>
      </c>
      <c r="K29" s="116" t="s">
        <v>130</v>
      </c>
      <c r="L29" s="121">
        <v>0</v>
      </c>
      <c r="M29" s="117" t="s">
        <v>130</v>
      </c>
      <c r="N29" s="116">
        <v>0</v>
      </c>
      <c r="O29" s="116" t="s">
        <v>130</v>
      </c>
      <c r="P29" s="121">
        <v>0</v>
      </c>
      <c r="Q29" s="101" t="s">
        <v>352</v>
      </c>
      <c r="R29" s="101">
        <v>0</v>
      </c>
      <c r="S29" s="116" t="s">
        <v>130</v>
      </c>
      <c r="T29" s="116">
        <v>0</v>
      </c>
      <c r="U29" s="116" t="s">
        <v>130</v>
      </c>
      <c r="V29" s="121">
        <v>0</v>
      </c>
      <c r="W29" s="116" t="s">
        <v>130</v>
      </c>
      <c r="X29" s="121">
        <v>0</v>
      </c>
      <c r="Y29" s="116" t="s">
        <v>130</v>
      </c>
      <c r="Z29" s="121">
        <v>0</v>
      </c>
      <c r="AA29" s="116" t="s">
        <v>130</v>
      </c>
      <c r="AB29" s="121">
        <v>0</v>
      </c>
      <c r="AC29" s="116" t="s">
        <v>130</v>
      </c>
      <c r="AD29" s="121">
        <v>0</v>
      </c>
      <c r="AE29" s="116" t="s">
        <v>130</v>
      </c>
      <c r="AF29" s="121">
        <v>0</v>
      </c>
      <c r="AG29" s="116" t="s">
        <v>130</v>
      </c>
      <c r="AH29" s="121">
        <v>0</v>
      </c>
      <c r="AI29" s="116" t="s">
        <v>130</v>
      </c>
      <c r="AJ29" s="116">
        <v>0</v>
      </c>
      <c r="AK29" s="116" t="s">
        <v>130</v>
      </c>
      <c r="AL29" s="121">
        <v>0</v>
      </c>
      <c r="AM29" s="117" t="s">
        <v>130</v>
      </c>
      <c r="AN29" s="116">
        <v>0</v>
      </c>
      <c r="AO29" s="116" t="s">
        <v>130</v>
      </c>
      <c r="AP29" s="121">
        <v>0</v>
      </c>
    </row>
    <row r="30" spans="1:42" ht="15.75" customHeight="1">
      <c r="A30" s="211"/>
      <c r="B30" s="123" t="s">
        <v>610</v>
      </c>
      <c r="C30" s="119" t="s">
        <v>913</v>
      </c>
      <c r="D30" s="119"/>
      <c r="E30" s="124">
        <v>1</v>
      </c>
      <c r="F30" s="120" t="s">
        <v>914</v>
      </c>
      <c r="G30" s="117" t="s">
        <v>130</v>
      </c>
      <c r="H30" s="116">
        <v>0</v>
      </c>
      <c r="I30" s="116" t="s">
        <v>130</v>
      </c>
      <c r="J30" s="116">
        <v>0</v>
      </c>
      <c r="K30" s="116" t="s">
        <v>130</v>
      </c>
      <c r="L30" s="116">
        <v>0</v>
      </c>
      <c r="M30" s="117" t="s">
        <v>352</v>
      </c>
      <c r="N30" s="116">
        <v>0</v>
      </c>
      <c r="O30" s="116" t="s">
        <v>130</v>
      </c>
      <c r="P30" s="116">
        <v>0</v>
      </c>
      <c r="Q30" s="101" t="s">
        <v>352</v>
      </c>
      <c r="R30" s="101">
        <v>0</v>
      </c>
      <c r="S30" s="116" t="s">
        <v>130</v>
      </c>
      <c r="T30" s="116">
        <v>0</v>
      </c>
      <c r="U30" s="116" t="s">
        <v>130</v>
      </c>
      <c r="V30" s="116">
        <v>0</v>
      </c>
      <c r="W30" s="116" t="s">
        <v>130</v>
      </c>
      <c r="X30" s="116">
        <v>0</v>
      </c>
      <c r="Y30" s="116" t="s">
        <v>915</v>
      </c>
      <c r="Z30" s="116">
        <v>0.25</v>
      </c>
      <c r="AA30" s="116" t="s">
        <v>130</v>
      </c>
      <c r="AB30" s="116">
        <v>0</v>
      </c>
      <c r="AC30" s="116" t="s">
        <v>130</v>
      </c>
      <c r="AD30" s="116">
        <v>0</v>
      </c>
      <c r="AE30" s="116" t="s">
        <v>130</v>
      </c>
      <c r="AF30" s="116">
        <v>0</v>
      </c>
      <c r="AG30" s="116" t="s">
        <v>130</v>
      </c>
      <c r="AH30" s="116">
        <v>0</v>
      </c>
      <c r="AI30" s="116" t="s">
        <v>130</v>
      </c>
      <c r="AJ30" s="116">
        <v>0</v>
      </c>
      <c r="AK30" s="116" t="s">
        <v>130</v>
      </c>
      <c r="AL30" s="116">
        <v>0</v>
      </c>
      <c r="AM30" s="125" t="s">
        <v>916</v>
      </c>
      <c r="AN30" s="126">
        <v>0</v>
      </c>
      <c r="AO30" s="116" t="s">
        <v>130</v>
      </c>
      <c r="AP30" s="116">
        <v>0</v>
      </c>
    </row>
    <row r="31" spans="1:42" ht="15.75" customHeight="1">
      <c r="A31" s="211"/>
      <c r="B31" s="235" t="s">
        <v>652</v>
      </c>
      <c r="C31" s="119" t="s">
        <v>917</v>
      </c>
      <c r="D31" s="119" t="s">
        <v>918</v>
      </c>
      <c r="E31" s="119">
        <v>1</v>
      </c>
      <c r="F31" s="120" t="s">
        <v>919</v>
      </c>
      <c r="G31" s="117" t="s">
        <v>130</v>
      </c>
      <c r="H31" s="116">
        <v>0</v>
      </c>
      <c r="I31" s="116" t="s">
        <v>130</v>
      </c>
      <c r="J31" s="116">
        <v>0</v>
      </c>
      <c r="K31" s="116" t="s">
        <v>130</v>
      </c>
      <c r="L31" s="116">
        <v>0</v>
      </c>
      <c r="M31" s="117" t="s">
        <v>920</v>
      </c>
      <c r="N31" s="116">
        <v>0.25</v>
      </c>
      <c r="O31" s="116" t="s">
        <v>130</v>
      </c>
      <c r="P31" s="116">
        <v>0</v>
      </c>
      <c r="Q31" s="101" t="s">
        <v>352</v>
      </c>
      <c r="R31" s="101">
        <v>0</v>
      </c>
      <c r="S31" s="116" t="s">
        <v>130</v>
      </c>
      <c r="T31" s="116">
        <v>0</v>
      </c>
      <c r="U31" s="116" t="s">
        <v>130</v>
      </c>
      <c r="V31" s="116">
        <v>0</v>
      </c>
      <c r="W31" s="116" t="s">
        <v>130</v>
      </c>
      <c r="X31" s="116">
        <v>0</v>
      </c>
      <c r="Y31" s="116" t="s">
        <v>130</v>
      </c>
      <c r="Z31" s="116">
        <v>0</v>
      </c>
      <c r="AA31" s="116" t="s">
        <v>130</v>
      </c>
      <c r="AB31" s="116">
        <v>0</v>
      </c>
      <c r="AC31" s="116" t="s">
        <v>130</v>
      </c>
      <c r="AD31" s="116">
        <v>0</v>
      </c>
      <c r="AE31" s="116" t="s">
        <v>130</v>
      </c>
      <c r="AF31" s="116">
        <v>0</v>
      </c>
      <c r="AG31" s="116" t="s">
        <v>130</v>
      </c>
      <c r="AH31" s="116">
        <v>0</v>
      </c>
      <c r="AI31" s="116" t="s">
        <v>921</v>
      </c>
      <c r="AJ31" s="116">
        <v>0.25</v>
      </c>
      <c r="AK31" s="116" t="s">
        <v>130</v>
      </c>
      <c r="AL31" s="116">
        <v>0</v>
      </c>
      <c r="AM31" s="117" t="s">
        <v>130</v>
      </c>
      <c r="AN31" s="116">
        <v>0</v>
      </c>
      <c r="AO31" s="116" t="s">
        <v>130</v>
      </c>
      <c r="AP31" s="116">
        <v>0</v>
      </c>
    </row>
    <row r="32" spans="1:42" ht="15.75" customHeight="1">
      <c r="A32" s="211"/>
      <c r="B32" s="211"/>
      <c r="C32" s="119" t="s">
        <v>922</v>
      </c>
      <c r="D32" s="119" t="s">
        <v>923</v>
      </c>
      <c r="E32" s="124">
        <f>E22</f>
        <v>2</v>
      </c>
      <c r="F32" s="120" t="s">
        <v>924</v>
      </c>
      <c r="G32" s="113" t="s">
        <v>924</v>
      </c>
      <c r="H32" s="112">
        <v>0.5</v>
      </c>
      <c r="I32" s="113" t="s">
        <v>924</v>
      </c>
      <c r="J32" s="112">
        <v>0</v>
      </c>
      <c r="K32" s="113" t="s">
        <v>924</v>
      </c>
      <c r="L32" s="112">
        <v>0</v>
      </c>
      <c r="M32" s="113" t="s">
        <v>924</v>
      </c>
      <c r="N32" s="112">
        <v>1.5</v>
      </c>
      <c r="O32" s="113" t="s">
        <v>924</v>
      </c>
      <c r="P32" s="112">
        <v>0</v>
      </c>
      <c r="Q32" s="113" t="s">
        <v>924</v>
      </c>
      <c r="R32" s="112">
        <v>0</v>
      </c>
      <c r="S32" s="113" t="s">
        <v>924</v>
      </c>
      <c r="T32" s="112">
        <v>0.5</v>
      </c>
      <c r="U32" s="113" t="s">
        <v>924</v>
      </c>
      <c r="V32" s="112">
        <v>0</v>
      </c>
      <c r="W32" s="113" t="s">
        <v>924</v>
      </c>
      <c r="X32" s="112">
        <v>0</v>
      </c>
      <c r="Y32" s="113" t="s">
        <v>924</v>
      </c>
      <c r="Z32" s="112">
        <v>1.5</v>
      </c>
      <c r="AA32" s="113" t="s">
        <v>924</v>
      </c>
      <c r="AB32" s="112">
        <v>0</v>
      </c>
      <c r="AC32" s="113" t="s">
        <v>924</v>
      </c>
      <c r="AD32" s="112">
        <v>0</v>
      </c>
      <c r="AE32" s="113" t="s">
        <v>924</v>
      </c>
      <c r="AF32" s="112">
        <v>0</v>
      </c>
      <c r="AG32" s="113" t="s">
        <v>924</v>
      </c>
      <c r="AH32" s="112">
        <v>0</v>
      </c>
      <c r="AI32" s="113" t="s">
        <v>924</v>
      </c>
      <c r="AJ32" s="112">
        <v>0.5</v>
      </c>
      <c r="AK32" s="113" t="s">
        <v>924</v>
      </c>
      <c r="AL32" s="112">
        <v>0</v>
      </c>
      <c r="AM32" s="113" t="s">
        <v>924</v>
      </c>
      <c r="AN32" s="112">
        <v>0.5</v>
      </c>
      <c r="AO32" s="113" t="s">
        <v>924</v>
      </c>
      <c r="AP32" s="112">
        <v>0</v>
      </c>
    </row>
    <row r="33" spans="1:42" ht="200.25" customHeight="1">
      <c r="A33" s="211"/>
      <c r="B33" s="211"/>
      <c r="C33" s="119" t="s">
        <v>925</v>
      </c>
      <c r="D33" s="119" t="s">
        <v>926</v>
      </c>
      <c r="E33" s="119">
        <v>2</v>
      </c>
      <c r="F33" s="120" t="s">
        <v>927</v>
      </c>
      <c r="G33" s="102" t="s">
        <v>130</v>
      </c>
      <c r="H33" s="102">
        <v>0</v>
      </c>
      <c r="I33" s="103" t="s">
        <v>130</v>
      </c>
      <c r="J33" s="101">
        <v>0</v>
      </c>
      <c r="K33" s="103" t="s">
        <v>130</v>
      </c>
      <c r="L33" s="101">
        <v>0</v>
      </c>
      <c r="M33" s="101" t="s">
        <v>130</v>
      </c>
      <c r="N33" s="101">
        <v>0</v>
      </c>
      <c r="O33" s="101" t="s">
        <v>352</v>
      </c>
      <c r="P33" s="101">
        <v>0</v>
      </c>
      <c r="Q33" s="101" t="s">
        <v>352</v>
      </c>
      <c r="R33" s="101">
        <v>0</v>
      </c>
      <c r="S33" s="101" t="s">
        <v>352</v>
      </c>
      <c r="T33" s="101">
        <v>0</v>
      </c>
      <c r="U33" s="103" t="s">
        <v>130</v>
      </c>
      <c r="V33" s="101">
        <v>0</v>
      </c>
      <c r="W33" s="101" t="s">
        <v>352</v>
      </c>
      <c r="X33" s="101">
        <v>0</v>
      </c>
      <c r="Y33" s="103" t="s">
        <v>928</v>
      </c>
      <c r="Z33" s="101">
        <v>0</v>
      </c>
      <c r="AA33" s="116" t="s">
        <v>130</v>
      </c>
      <c r="AB33" s="116">
        <v>0</v>
      </c>
      <c r="AC33" s="103" t="s">
        <v>130</v>
      </c>
      <c r="AD33" s="101">
        <v>0</v>
      </c>
      <c r="AE33" s="103" t="s">
        <v>130</v>
      </c>
      <c r="AF33" s="101">
        <v>0</v>
      </c>
      <c r="AG33" s="103" t="s">
        <v>130</v>
      </c>
      <c r="AH33" s="101">
        <v>0</v>
      </c>
      <c r="AI33" s="101" t="s">
        <v>929</v>
      </c>
      <c r="AJ33" s="101">
        <v>0</v>
      </c>
      <c r="AK33" s="103" t="s">
        <v>130</v>
      </c>
      <c r="AL33" s="101">
        <v>0</v>
      </c>
      <c r="AM33" s="101" t="s">
        <v>130</v>
      </c>
      <c r="AN33" s="101">
        <v>0</v>
      </c>
      <c r="AO33" s="103" t="s">
        <v>130</v>
      </c>
      <c r="AP33" s="101">
        <v>0</v>
      </c>
    </row>
    <row r="34" spans="1:42" ht="15.75" customHeight="1">
      <c r="A34" s="211"/>
      <c r="B34" s="212"/>
      <c r="C34" s="119" t="s">
        <v>930</v>
      </c>
      <c r="D34" s="127"/>
      <c r="E34" s="127">
        <v>1</v>
      </c>
      <c r="F34" s="128" t="s">
        <v>931</v>
      </c>
      <c r="G34" s="101" t="s">
        <v>130</v>
      </c>
      <c r="H34" s="113">
        <v>0</v>
      </c>
      <c r="I34" s="101" t="s">
        <v>130</v>
      </c>
      <c r="J34" s="113">
        <v>0</v>
      </c>
      <c r="K34" s="101" t="s">
        <v>130</v>
      </c>
      <c r="L34" s="113">
        <v>0</v>
      </c>
      <c r="M34" s="101" t="s">
        <v>130</v>
      </c>
      <c r="N34" s="101">
        <v>0</v>
      </c>
      <c r="O34" s="101" t="s">
        <v>352</v>
      </c>
      <c r="P34" s="101">
        <v>0</v>
      </c>
      <c r="Q34" s="101" t="s">
        <v>352</v>
      </c>
      <c r="R34" s="101">
        <v>0</v>
      </c>
      <c r="S34" s="101" t="s">
        <v>352</v>
      </c>
      <c r="T34" s="101">
        <v>0</v>
      </c>
      <c r="U34" s="101" t="s">
        <v>130</v>
      </c>
      <c r="V34" s="113">
        <v>0</v>
      </c>
      <c r="W34" s="101" t="s">
        <v>352</v>
      </c>
      <c r="X34" s="101">
        <v>0</v>
      </c>
      <c r="Y34" s="101" t="s">
        <v>932</v>
      </c>
      <c r="Z34" s="113">
        <v>0</v>
      </c>
      <c r="AA34" s="116" t="s">
        <v>130</v>
      </c>
      <c r="AB34" s="129">
        <v>0</v>
      </c>
      <c r="AC34" s="101" t="s">
        <v>130</v>
      </c>
      <c r="AD34" s="113">
        <v>0</v>
      </c>
      <c r="AE34" s="101" t="s">
        <v>130</v>
      </c>
      <c r="AF34" s="113">
        <v>0</v>
      </c>
      <c r="AG34" s="101" t="s">
        <v>130</v>
      </c>
      <c r="AH34" s="113">
        <v>0</v>
      </c>
      <c r="AI34" s="101" t="s">
        <v>130</v>
      </c>
      <c r="AJ34" s="113">
        <v>0</v>
      </c>
      <c r="AK34" s="101" t="s">
        <v>130</v>
      </c>
      <c r="AL34" s="113">
        <v>0</v>
      </c>
      <c r="AM34" s="101" t="s">
        <v>130</v>
      </c>
      <c r="AN34" s="101">
        <v>0</v>
      </c>
      <c r="AO34" s="101" t="s">
        <v>130</v>
      </c>
      <c r="AP34" s="113">
        <v>0</v>
      </c>
    </row>
    <row r="35" spans="1:42" ht="15.75" customHeight="1">
      <c r="A35" s="212"/>
      <c r="B35" s="123" t="s">
        <v>709</v>
      </c>
      <c r="C35" s="119" t="s">
        <v>933</v>
      </c>
      <c r="D35" s="119" t="s">
        <v>934</v>
      </c>
      <c r="E35" s="119">
        <v>1</v>
      </c>
      <c r="F35" s="130" t="s">
        <v>935</v>
      </c>
      <c r="G35" s="101" t="s">
        <v>130</v>
      </c>
      <c r="H35" s="101">
        <v>0</v>
      </c>
      <c r="I35" s="101" t="s">
        <v>130</v>
      </c>
      <c r="J35" s="101">
        <v>0</v>
      </c>
      <c r="K35" s="101" t="s">
        <v>130</v>
      </c>
      <c r="L35" s="101">
        <v>0</v>
      </c>
      <c r="M35" s="101" t="s">
        <v>130</v>
      </c>
      <c r="N35" s="101">
        <v>0</v>
      </c>
      <c r="O35" s="101" t="s">
        <v>352</v>
      </c>
      <c r="P35" s="101">
        <v>0</v>
      </c>
      <c r="Q35" s="101" t="s">
        <v>352</v>
      </c>
      <c r="R35" s="101">
        <v>0</v>
      </c>
      <c r="S35" s="101" t="s">
        <v>352</v>
      </c>
      <c r="T35" s="101">
        <v>0</v>
      </c>
      <c r="U35" s="101" t="s">
        <v>130</v>
      </c>
      <c r="V35" s="101">
        <v>0</v>
      </c>
      <c r="W35" s="101" t="s">
        <v>352</v>
      </c>
      <c r="X35" s="101">
        <v>0</v>
      </c>
      <c r="Y35" s="101" t="s">
        <v>936</v>
      </c>
      <c r="Z35" s="101">
        <v>0</v>
      </c>
      <c r="AA35" s="116" t="s">
        <v>130</v>
      </c>
      <c r="AB35" s="116">
        <v>0</v>
      </c>
      <c r="AC35" s="101" t="s">
        <v>130</v>
      </c>
      <c r="AD35" s="101">
        <v>0</v>
      </c>
      <c r="AE35" s="101" t="s">
        <v>130</v>
      </c>
      <c r="AF35" s="101">
        <v>0</v>
      </c>
      <c r="AG35" s="101" t="s">
        <v>130</v>
      </c>
      <c r="AH35" s="101">
        <v>0</v>
      </c>
      <c r="AI35" s="101" t="s">
        <v>130</v>
      </c>
      <c r="AJ35" s="101">
        <v>0</v>
      </c>
      <c r="AK35" s="101" t="s">
        <v>130</v>
      </c>
      <c r="AL35" s="101">
        <v>0</v>
      </c>
      <c r="AM35" s="101" t="s">
        <v>130</v>
      </c>
      <c r="AN35" s="101">
        <v>0</v>
      </c>
      <c r="AO35" s="101" t="s">
        <v>130</v>
      </c>
      <c r="AP35" s="101">
        <v>0</v>
      </c>
    </row>
    <row r="36" spans="1:42" ht="15.75" customHeight="1">
      <c r="A36" s="236" t="s">
        <v>937</v>
      </c>
      <c r="B36" s="236" t="s">
        <v>567</v>
      </c>
      <c r="C36" s="131" t="s">
        <v>938</v>
      </c>
      <c r="D36" s="131" t="s">
        <v>939</v>
      </c>
      <c r="E36" s="131">
        <v>1</v>
      </c>
      <c r="F36" s="132" t="s">
        <v>940</v>
      </c>
      <c r="G36" s="101" t="s">
        <v>941</v>
      </c>
      <c r="H36" s="102">
        <v>0.5</v>
      </c>
      <c r="I36" s="101" t="s">
        <v>942</v>
      </c>
      <c r="J36" s="101">
        <v>0</v>
      </c>
      <c r="K36" s="101" t="s">
        <v>573</v>
      </c>
      <c r="L36" s="101">
        <v>0</v>
      </c>
      <c r="M36" s="103" t="s">
        <v>943</v>
      </c>
      <c r="N36" s="101">
        <v>0.25</v>
      </c>
      <c r="O36" s="101" t="s">
        <v>352</v>
      </c>
      <c r="P36" s="101">
        <v>0</v>
      </c>
      <c r="Q36" s="92" t="s">
        <v>576</v>
      </c>
      <c r="R36" s="94">
        <v>0</v>
      </c>
      <c r="S36" s="92" t="s">
        <v>944</v>
      </c>
      <c r="T36" s="92">
        <v>0.5</v>
      </c>
      <c r="U36" s="101" t="s">
        <v>945</v>
      </c>
      <c r="V36" s="101">
        <v>0.5</v>
      </c>
      <c r="W36" s="92" t="s">
        <v>946</v>
      </c>
      <c r="X36" s="92">
        <v>0.5</v>
      </c>
      <c r="Y36" s="101" t="s">
        <v>947</v>
      </c>
      <c r="Z36" s="101">
        <v>0.5</v>
      </c>
      <c r="AA36" s="116" t="s">
        <v>948</v>
      </c>
      <c r="AB36" s="116">
        <v>0.75</v>
      </c>
      <c r="AC36" s="101" t="s">
        <v>949</v>
      </c>
      <c r="AD36" s="101">
        <v>0.5</v>
      </c>
      <c r="AE36" s="101" t="s">
        <v>950</v>
      </c>
      <c r="AF36" s="101">
        <v>0.5</v>
      </c>
      <c r="AG36" s="101" t="s">
        <v>951</v>
      </c>
      <c r="AH36" s="101">
        <v>0.25</v>
      </c>
      <c r="AI36" s="101" t="s">
        <v>952</v>
      </c>
      <c r="AJ36" s="102">
        <v>0</v>
      </c>
      <c r="AK36" s="101" t="s">
        <v>953</v>
      </c>
      <c r="AL36" s="101">
        <v>0</v>
      </c>
      <c r="AM36" s="103" t="s">
        <v>954</v>
      </c>
      <c r="AN36" s="101">
        <v>0.5</v>
      </c>
      <c r="AO36" s="101" t="s">
        <v>955</v>
      </c>
      <c r="AP36" s="101">
        <v>0.5</v>
      </c>
    </row>
    <row r="37" spans="1:42" ht="15.75" customHeight="1">
      <c r="A37" s="211"/>
      <c r="B37" s="212"/>
      <c r="C37" s="131" t="s">
        <v>956</v>
      </c>
      <c r="D37" s="131" t="s">
        <v>957</v>
      </c>
      <c r="E37" s="131">
        <v>2</v>
      </c>
      <c r="F37" s="132" t="s">
        <v>958</v>
      </c>
      <c r="G37" s="101" t="s">
        <v>959</v>
      </c>
      <c r="H37" s="102">
        <v>1</v>
      </c>
      <c r="I37" s="101" t="s">
        <v>960</v>
      </c>
      <c r="J37" s="101">
        <v>0</v>
      </c>
      <c r="K37" s="101" t="s">
        <v>960</v>
      </c>
      <c r="L37" s="101">
        <v>0</v>
      </c>
      <c r="M37" s="133" t="s">
        <v>961</v>
      </c>
      <c r="N37" s="101">
        <v>1.5</v>
      </c>
      <c r="O37" s="101" t="s">
        <v>352</v>
      </c>
      <c r="P37" s="101">
        <v>0</v>
      </c>
      <c r="Q37" s="92" t="s">
        <v>962</v>
      </c>
      <c r="R37" s="94">
        <v>0</v>
      </c>
      <c r="S37" s="116" t="s">
        <v>963</v>
      </c>
      <c r="T37" s="116">
        <v>1.5</v>
      </c>
      <c r="U37" s="101" t="s">
        <v>964</v>
      </c>
      <c r="V37" s="101">
        <v>1</v>
      </c>
      <c r="W37" s="116" t="s">
        <v>965</v>
      </c>
      <c r="X37" s="116">
        <v>1</v>
      </c>
      <c r="Y37" s="101" t="s">
        <v>966</v>
      </c>
      <c r="Z37" s="101">
        <v>1</v>
      </c>
      <c r="AA37" s="116" t="s">
        <v>967</v>
      </c>
      <c r="AB37" s="116">
        <v>1</v>
      </c>
      <c r="AC37" s="101" t="s">
        <v>968</v>
      </c>
      <c r="AD37" s="101">
        <v>1</v>
      </c>
      <c r="AE37" s="101" t="s">
        <v>969</v>
      </c>
      <c r="AF37" s="101">
        <v>1</v>
      </c>
      <c r="AG37" s="101" t="s">
        <v>970</v>
      </c>
      <c r="AH37" s="101">
        <v>1</v>
      </c>
      <c r="AI37" s="101" t="s">
        <v>971</v>
      </c>
      <c r="AJ37" s="101">
        <v>1.5</v>
      </c>
      <c r="AK37" s="101" t="s">
        <v>972</v>
      </c>
      <c r="AL37" s="101">
        <v>0.5</v>
      </c>
      <c r="AM37" s="101" t="s">
        <v>973</v>
      </c>
      <c r="AN37" s="101">
        <v>1</v>
      </c>
      <c r="AO37" s="101" t="s">
        <v>974</v>
      </c>
      <c r="AP37" s="101">
        <v>1</v>
      </c>
    </row>
    <row r="38" spans="1:42" ht="188.25" customHeight="1">
      <c r="A38" s="211"/>
      <c r="B38" s="236" t="s">
        <v>610</v>
      </c>
      <c r="C38" s="131" t="s">
        <v>975</v>
      </c>
      <c r="D38" s="131" t="s">
        <v>976</v>
      </c>
      <c r="E38" s="131">
        <v>1</v>
      </c>
      <c r="F38" s="132" t="s">
        <v>977</v>
      </c>
      <c r="G38" s="101" t="s">
        <v>130</v>
      </c>
      <c r="H38" s="101">
        <v>0</v>
      </c>
      <c r="I38" s="101" t="s">
        <v>130</v>
      </c>
      <c r="J38" s="101">
        <v>0</v>
      </c>
      <c r="K38" s="101" t="s">
        <v>130</v>
      </c>
      <c r="L38" s="101">
        <v>0</v>
      </c>
      <c r="M38" s="103" t="s">
        <v>978</v>
      </c>
      <c r="N38" s="101">
        <v>1</v>
      </c>
      <c r="O38" s="101" t="s">
        <v>352</v>
      </c>
      <c r="P38" s="101">
        <v>0</v>
      </c>
      <c r="Q38" s="101" t="s">
        <v>352</v>
      </c>
      <c r="R38" s="101">
        <v>0</v>
      </c>
      <c r="S38" s="101" t="s">
        <v>352</v>
      </c>
      <c r="T38" s="101">
        <v>0</v>
      </c>
      <c r="U38" s="101" t="s">
        <v>130</v>
      </c>
      <c r="V38" s="101">
        <v>0</v>
      </c>
      <c r="W38" s="101" t="s">
        <v>352</v>
      </c>
      <c r="X38" s="101">
        <v>0</v>
      </c>
      <c r="Y38" s="101" t="s">
        <v>979</v>
      </c>
      <c r="Z38" s="101">
        <v>1</v>
      </c>
      <c r="AA38" s="101" t="s">
        <v>352</v>
      </c>
      <c r="AB38" s="101">
        <v>0</v>
      </c>
      <c r="AC38" s="101" t="s">
        <v>130</v>
      </c>
      <c r="AD38" s="101">
        <v>0</v>
      </c>
      <c r="AE38" s="101" t="s">
        <v>980</v>
      </c>
      <c r="AF38" s="101">
        <v>0</v>
      </c>
      <c r="AG38" s="101" t="s">
        <v>130</v>
      </c>
      <c r="AH38" s="101">
        <v>0</v>
      </c>
      <c r="AI38" s="101" t="s">
        <v>130</v>
      </c>
      <c r="AJ38" s="101">
        <v>0</v>
      </c>
      <c r="AK38" s="101" t="s">
        <v>130</v>
      </c>
      <c r="AL38" s="101">
        <v>0</v>
      </c>
      <c r="AM38" s="101" t="s">
        <v>981</v>
      </c>
      <c r="AN38" s="101">
        <v>0</v>
      </c>
      <c r="AO38" s="101" t="s">
        <v>130</v>
      </c>
      <c r="AP38" s="101">
        <v>0</v>
      </c>
    </row>
    <row r="39" spans="1:42" ht="105">
      <c r="A39" s="211"/>
      <c r="B39" s="212"/>
      <c r="C39" s="131" t="s">
        <v>982</v>
      </c>
      <c r="D39" s="131"/>
      <c r="E39" s="131">
        <v>1</v>
      </c>
      <c r="F39" s="134" t="s">
        <v>983</v>
      </c>
      <c r="G39" s="101" t="s">
        <v>130</v>
      </c>
      <c r="H39" s="113">
        <v>0</v>
      </c>
      <c r="I39" s="101" t="s">
        <v>352</v>
      </c>
      <c r="J39" s="101">
        <v>0</v>
      </c>
      <c r="K39" s="101" t="s">
        <v>352</v>
      </c>
      <c r="L39" s="101">
        <v>0</v>
      </c>
      <c r="M39" s="103" t="s">
        <v>984</v>
      </c>
      <c r="N39" s="101">
        <v>1</v>
      </c>
      <c r="O39" s="101" t="s">
        <v>352</v>
      </c>
      <c r="P39" s="101">
        <v>0</v>
      </c>
      <c r="Q39" s="101" t="s">
        <v>352</v>
      </c>
      <c r="R39" s="101">
        <v>0</v>
      </c>
      <c r="S39" s="101" t="s">
        <v>352</v>
      </c>
      <c r="T39" s="101">
        <v>0</v>
      </c>
      <c r="U39" s="135" t="s">
        <v>985</v>
      </c>
      <c r="V39" s="136">
        <v>0</v>
      </c>
      <c r="W39" s="101" t="s">
        <v>352</v>
      </c>
      <c r="X39" s="101">
        <v>0</v>
      </c>
      <c r="Y39" s="135" t="s">
        <v>986</v>
      </c>
      <c r="Z39" s="136">
        <v>1</v>
      </c>
      <c r="AA39" s="101" t="s">
        <v>352</v>
      </c>
      <c r="AB39" s="101">
        <v>0</v>
      </c>
      <c r="AC39" s="101" t="s">
        <v>987</v>
      </c>
      <c r="AD39" s="101">
        <v>0</v>
      </c>
      <c r="AE39" s="135" t="s">
        <v>130</v>
      </c>
      <c r="AF39" s="136">
        <v>0</v>
      </c>
      <c r="AG39" s="101" t="s">
        <v>636</v>
      </c>
      <c r="AH39" s="136">
        <v>0</v>
      </c>
      <c r="AI39" s="135" t="s">
        <v>130</v>
      </c>
      <c r="AJ39" s="136">
        <v>0</v>
      </c>
      <c r="AK39" s="101" t="s">
        <v>988</v>
      </c>
      <c r="AL39" s="136">
        <v>0</v>
      </c>
      <c r="AM39" s="101" t="s">
        <v>989</v>
      </c>
      <c r="AN39" s="136">
        <v>0</v>
      </c>
      <c r="AO39" s="135" t="s">
        <v>130</v>
      </c>
      <c r="AP39" s="113">
        <v>0</v>
      </c>
    </row>
    <row r="40" spans="1:42" ht="15.75" customHeight="1">
      <c r="A40" s="211"/>
      <c r="B40" s="236" t="s">
        <v>652</v>
      </c>
      <c r="C40" s="131" t="s">
        <v>990</v>
      </c>
      <c r="D40" s="131" t="s">
        <v>991</v>
      </c>
      <c r="E40" s="131">
        <v>2</v>
      </c>
      <c r="F40" s="132" t="s">
        <v>992</v>
      </c>
      <c r="G40" s="101" t="s">
        <v>993</v>
      </c>
      <c r="H40" s="102">
        <v>1.5</v>
      </c>
      <c r="I40" s="101" t="s">
        <v>130</v>
      </c>
      <c r="J40" s="101">
        <v>0</v>
      </c>
      <c r="K40" s="101" t="s">
        <v>130</v>
      </c>
      <c r="L40" s="101">
        <v>0</v>
      </c>
      <c r="M40" s="103" t="s">
        <v>994</v>
      </c>
      <c r="N40" s="101">
        <v>1.5</v>
      </c>
      <c r="O40" s="101" t="s">
        <v>995</v>
      </c>
      <c r="P40" s="101">
        <v>0</v>
      </c>
      <c r="Q40" s="101" t="s">
        <v>130</v>
      </c>
      <c r="R40" s="101">
        <v>0</v>
      </c>
      <c r="S40" s="101" t="s">
        <v>996</v>
      </c>
      <c r="T40" s="101">
        <v>0.5</v>
      </c>
      <c r="U40" s="101" t="s">
        <v>997</v>
      </c>
      <c r="V40" s="101">
        <v>0.5</v>
      </c>
      <c r="W40" s="101" t="s">
        <v>998</v>
      </c>
      <c r="X40" s="101">
        <v>0.5</v>
      </c>
      <c r="Y40" s="101" t="s">
        <v>999</v>
      </c>
      <c r="Z40" s="101">
        <v>2</v>
      </c>
      <c r="AA40" s="101" t="s">
        <v>1000</v>
      </c>
      <c r="AB40" s="101">
        <v>0</v>
      </c>
      <c r="AC40" s="101" t="s">
        <v>1001</v>
      </c>
      <c r="AD40" s="101">
        <v>0</v>
      </c>
      <c r="AE40" s="101" t="s">
        <v>1002</v>
      </c>
      <c r="AF40" s="101">
        <v>2</v>
      </c>
      <c r="AG40" s="101" t="s">
        <v>1003</v>
      </c>
      <c r="AH40" s="101">
        <v>1</v>
      </c>
      <c r="AI40" s="101" t="s">
        <v>130</v>
      </c>
      <c r="AJ40" s="101">
        <v>0</v>
      </c>
      <c r="AK40" s="101" t="s">
        <v>1004</v>
      </c>
      <c r="AL40" s="101">
        <v>0.5</v>
      </c>
      <c r="AM40" s="101" t="s">
        <v>1005</v>
      </c>
      <c r="AN40" s="101">
        <v>1</v>
      </c>
      <c r="AO40" s="101" t="s">
        <v>1006</v>
      </c>
      <c r="AP40" s="101">
        <v>0.5</v>
      </c>
    </row>
    <row r="41" spans="1:42" ht="201.75" customHeight="1">
      <c r="A41" s="211"/>
      <c r="B41" s="211"/>
      <c r="C41" s="131" t="s">
        <v>1007</v>
      </c>
      <c r="D41" s="131"/>
      <c r="E41" s="137">
        <f>E9</f>
        <v>1.5</v>
      </c>
      <c r="F41" s="138" t="s">
        <v>1008</v>
      </c>
      <c r="G41" s="139" t="s">
        <v>1008</v>
      </c>
      <c r="H41" s="140">
        <v>0.5</v>
      </c>
      <c r="I41" s="139" t="s">
        <v>1008</v>
      </c>
      <c r="J41" s="137">
        <v>0</v>
      </c>
      <c r="K41" s="139" t="s">
        <v>1008</v>
      </c>
      <c r="L41" s="137">
        <v>0</v>
      </c>
      <c r="M41" s="139" t="s">
        <v>1008</v>
      </c>
      <c r="N41" s="137">
        <v>1.5</v>
      </c>
      <c r="O41" s="139" t="s">
        <v>1008</v>
      </c>
      <c r="P41" s="137">
        <v>0</v>
      </c>
      <c r="Q41" s="139" t="s">
        <v>1008</v>
      </c>
      <c r="R41" s="137">
        <v>0</v>
      </c>
      <c r="S41" s="139" t="s">
        <v>1008</v>
      </c>
      <c r="T41" s="137">
        <v>1</v>
      </c>
      <c r="U41" s="139" t="s">
        <v>1008</v>
      </c>
      <c r="V41" s="137">
        <v>0.5</v>
      </c>
      <c r="W41" s="139" t="s">
        <v>1008</v>
      </c>
      <c r="X41" s="137">
        <v>0</v>
      </c>
      <c r="Y41" s="139" t="s">
        <v>1008</v>
      </c>
      <c r="Z41" s="137">
        <v>1</v>
      </c>
      <c r="AA41" s="139" t="s">
        <v>1008</v>
      </c>
      <c r="AB41" s="137">
        <v>0</v>
      </c>
      <c r="AC41" s="139" t="s">
        <v>1008</v>
      </c>
      <c r="AD41" s="137">
        <v>1</v>
      </c>
      <c r="AE41" s="139" t="s">
        <v>1008</v>
      </c>
      <c r="AF41" s="137">
        <v>1</v>
      </c>
      <c r="AG41" s="139" t="s">
        <v>1008</v>
      </c>
      <c r="AH41" s="137">
        <v>1</v>
      </c>
      <c r="AI41" s="139" t="s">
        <v>1008</v>
      </c>
      <c r="AJ41" s="137">
        <v>1</v>
      </c>
      <c r="AK41" s="139" t="s">
        <v>1008</v>
      </c>
      <c r="AL41" s="137">
        <v>0.5</v>
      </c>
      <c r="AM41" s="139" t="s">
        <v>1008</v>
      </c>
      <c r="AN41" s="137">
        <v>0.5</v>
      </c>
      <c r="AO41" s="139" t="s">
        <v>1008</v>
      </c>
      <c r="AP41" s="137">
        <v>1</v>
      </c>
    </row>
    <row r="42" spans="1:42" ht="150">
      <c r="A42" s="211"/>
      <c r="B42" s="212"/>
      <c r="C42" s="131" t="s">
        <v>1009</v>
      </c>
      <c r="D42" s="131"/>
      <c r="E42" s="131">
        <v>2</v>
      </c>
      <c r="F42" s="132" t="s">
        <v>1010</v>
      </c>
      <c r="G42" s="103" t="s">
        <v>130</v>
      </c>
      <c r="H42" s="101">
        <v>0</v>
      </c>
      <c r="I42" s="103" t="s">
        <v>130</v>
      </c>
      <c r="J42" s="101">
        <v>0</v>
      </c>
      <c r="K42" s="103" t="s">
        <v>130</v>
      </c>
      <c r="L42" s="101">
        <v>0</v>
      </c>
      <c r="M42" s="103" t="s">
        <v>130</v>
      </c>
      <c r="N42" s="101">
        <v>0</v>
      </c>
      <c r="O42" s="103" t="s">
        <v>130</v>
      </c>
      <c r="P42" s="101">
        <v>0</v>
      </c>
      <c r="Q42" s="103" t="s">
        <v>130</v>
      </c>
      <c r="R42" s="101">
        <v>0</v>
      </c>
      <c r="S42" s="103" t="s">
        <v>130</v>
      </c>
      <c r="T42" s="101">
        <v>0</v>
      </c>
      <c r="U42" s="103" t="s">
        <v>130</v>
      </c>
      <c r="V42" s="101">
        <v>0</v>
      </c>
      <c r="W42" s="103" t="s">
        <v>130</v>
      </c>
      <c r="X42" s="101">
        <v>0</v>
      </c>
      <c r="Y42" s="103" t="s">
        <v>130</v>
      </c>
      <c r="Z42" s="101">
        <v>0</v>
      </c>
      <c r="AA42" s="103" t="s">
        <v>130</v>
      </c>
      <c r="AB42" s="101">
        <v>0</v>
      </c>
      <c r="AC42" s="103" t="s">
        <v>130</v>
      </c>
      <c r="AD42" s="101">
        <v>0</v>
      </c>
      <c r="AE42" s="101" t="s">
        <v>1011</v>
      </c>
      <c r="AF42" s="101">
        <v>0</v>
      </c>
      <c r="AG42" s="103" t="s">
        <v>130</v>
      </c>
      <c r="AH42" s="101">
        <v>0</v>
      </c>
      <c r="AI42" s="103" t="s">
        <v>130</v>
      </c>
      <c r="AJ42" s="101">
        <v>0</v>
      </c>
      <c r="AK42" s="103" t="s">
        <v>130</v>
      </c>
      <c r="AL42" s="101">
        <v>0</v>
      </c>
      <c r="AM42" s="103" t="s">
        <v>130</v>
      </c>
      <c r="AN42" s="101">
        <v>0</v>
      </c>
      <c r="AO42" s="103" t="s">
        <v>130</v>
      </c>
      <c r="AP42" s="101">
        <v>0</v>
      </c>
    </row>
    <row r="43" spans="1:42" ht="105">
      <c r="A43" s="212"/>
      <c r="B43" s="141" t="s">
        <v>709</v>
      </c>
      <c r="C43" s="131" t="s">
        <v>1012</v>
      </c>
      <c r="D43" s="131"/>
      <c r="E43" s="131">
        <v>1</v>
      </c>
      <c r="F43" s="132" t="s">
        <v>1013</v>
      </c>
      <c r="G43" s="101" t="s">
        <v>130</v>
      </c>
      <c r="H43" s="101">
        <v>0</v>
      </c>
      <c r="I43" s="101" t="s">
        <v>130</v>
      </c>
      <c r="J43" s="101">
        <v>0</v>
      </c>
      <c r="K43" s="101" t="s">
        <v>130</v>
      </c>
      <c r="L43" s="101">
        <v>0</v>
      </c>
      <c r="M43" s="103" t="s">
        <v>130</v>
      </c>
      <c r="N43" s="101">
        <v>0</v>
      </c>
      <c r="O43" s="101" t="s">
        <v>130</v>
      </c>
      <c r="P43" s="101">
        <v>0</v>
      </c>
      <c r="Q43" s="101" t="s">
        <v>130</v>
      </c>
      <c r="R43" s="101">
        <v>0</v>
      </c>
      <c r="S43" s="101" t="s">
        <v>130</v>
      </c>
      <c r="T43" s="101">
        <v>0</v>
      </c>
      <c r="U43" s="101" t="s">
        <v>130</v>
      </c>
      <c r="V43" s="101">
        <v>0</v>
      </c>
      <c r="W43" s="101" t="s">
        <v>130</v>
      </c>
      <c r="X43" s="101">
        <v>0</v>
      </c>
      <c r="Y43" s="101" t="s">
        <v>130</v>
      </c>
      <c r="Z43" s="101">
        <v>0</v>
      </c>
      <c r="AA43" s="101" t="s">
        <v>130</v>
      </c>
      <c r="AB43" s="101">
        <v>0</v>
      </c>
      <c r="AC43" s="101" t="s">
        <v>130</v>
      </c>
      <c r="AD43" s="101">
        <v>0</v>
      </c>
      <c r="AE43" s="101" t="s">
        <v>130</v>
      </c>
      <c r="AF43" s="101">
        <v>0</v>
      </c>
      <c r="AG43" s="101" t="s">
        <v>130</v>
      </c>
      <c r="AH43" s="101">
        <v>0</v>
      </c>
      <c r="AI43" s="101" t="s">
        <v>130</v>
      </c>
      <c r="AJ43" s="101">
        <v>0</v>
      </c>
      <c r="AK43" s="101" t="s">
        <v>130</v>
      </c>
      <c r="AL43" s="101">
        <v>0</v>
      </c>
      <c r="AM43" s="101" t="s">
        <v>352</v>
      </c>
      <c r="AN43" s="101">
        <v>0</v>
      </c>
      <c r="AO43" s="101" t="s">
        <v>130</v>
      </c>
      <c r="AP43" s="101">
        <v>0</v>
      </c>
    </row>
    <row r="44" spans="1:42" ht="15.75" customHeight="1">
      <c r="A44" s="142"/>
      <c r="B44" s="142"/>
      <c r="C44" s="142"/>
      <c r="D44" s="142"/>
      <c r="E44" s="142"/>
      <c r="F44" s="142"/>
      <c r="G44" s="143"/>
      <c r="H44" s="143"/>
      <c r="I44" s="143"/>
      <c r="J44" s="143"/>
      <c r="K44" s="143"/>
      <c r="L44" s="143"/>
      <c r="M44" s="142"/>
      <c r="N44" s="142"/>
      <c r="O44" s="143"/>
      <c r="P44" s="143"/>
      <c r="Q44" s="143"/>
      <c r="R44" s="143"/>
      <c r="S44" s="142"/>
      <c r="T44" s="142"/>
      <c r="U44" s="142"/>
      <c r="V44" s="142"/>
      <c r="W44" s="142"/>
      <c r="X44" s="142"/>
      <c r="Y44" s="142"/>
      <c r="Z44" s="142"/>
      <c r="AA44" s="142"/>
      <c r="AB44" s="142"/>
      <c r="AC44" s="142"/>
      <c r="AD44" s="142"/>
      <c r="AE44" s="142"/>
      <c r="AF44" s="142"/>
      <c r="AG44" s="142"/>
      <c r="AH44" s="142"/>
      <c r="AI44" s="143"/>
      <c r="AJ44" s="143"/>
      <c r="AK44" s="142"/>
      <c r="AL44" s="142"/>
      <c r="AM44" s="142"/>
      <c r="AN44" s="142"/>
      <c r="AO44" s="142"/>
      <c r="AP44" s="142"/>
    </row>
    <row r="45" spans="1:42" ht="15.7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row>
    <row r="46" spans="1:42" ht="15.7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row>
    <row r="47" spans="1:42" ht="15.7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row>
    <row r="48" spans="1:42" ht="15.7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row>
    <row r="49" spans="1:42" ht="15.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row>
    <row r="50" spans="1:42" ht="15.75"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row>
    <row r="51" spans="1:42" ht="15.7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row>
    <row r="52" spans="1:42" ht="15.7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row>
    <row r="53" spans="1:42" ht="15.7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row>
    <row r="54" spans="1:42" ht="15.7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row>
    <row r="55" spans="1:42" ht="15.7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row>
    <row r="56" spans="1:42" ht="15.75" customHeigh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row>
    <row r="57" spans="1:42" ht="15.7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row>
    <row r="58" spans="1:42" ht="15.7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row>
    <row r="59" spans="1:42" ht="15.75" customHeight="1">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row>
    <row r="60" spans="1:42" ht="15.75" customHeight="1">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row>
    <row r="61" spans="1:42" ht="15.75" customHeight="1">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row>
    <row r="62" spans="1:42" ht="15.75"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row>
    <row r="63" spans="1:42" ht="15.7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row>
    <row r="64" spans="1:42" ht="15.75"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row>
    <row r="65" spans="1:42" ht="15.7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row>
    <row r="66" spans="1:42" ht="15.75" customHeight="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row>
    <row r="67" spans="1:42" ht="15.75" customHeight="1">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row>
    <row r="68" spans="1:42" ht="15.75" customHeight="1">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row>
    <row r="69" spans="1:42" ht="15.75" customHeight="1">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row>
    <row r="70" spans="1:42" ht="15.75" customHeight="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row>
    <row r="71" spans="1:42" ht="15.75" customHeight="1">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row>
    <row r="72" spans="1:42" ht="15.75" customHeight="1">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row>
    <row r="73" spans="1:42" ht="15.75" customHeight="1">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row>
    <row r="74" spans="1:42" ht="15.75" customHeight="1">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row>
    <row r="75" spans="1:42" ht="15.75" customHeight="1">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row>
    <row r="76" spans="1:42" ht="15.75" customHeight="1">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row>
    <row r="77" spans="1:42" ht="15.75" customHeight="1">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row>
    <row r="78" spans="1:42" ht="15.75" customHeight="1">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row>
    <row r="79" spans="1:42" ht="15.75" customHeight="1">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row>
    <row r="80" spans="1:42" ht="15.75" customHeight="1">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row>
    <row r="81" spans="1:42" ht="15.75" customHeight="1">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row>
    <row r="82" spans="1:42" ht="15.75" customHeight="1">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row>
    <row r="83" spans="1:42" ht="15.75" customHeight="1">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row>
    <row r="84" spans="1:42" ht="15.75" customHeight="1">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row>
    <row r="85" spans="1:42" ht="15.75" customHeight="1">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row>
    <row r="86" spans="1:42" ht="15.75" customHeight="1">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row>
    <row r="87" spans="1:42" ht="15.75" customHeight="1">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row>
    <row r="88" spans="1:42" ht="15.75" customHeight="1">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row>
    <row r="89" spans="1:42" ht="15.75" customHeight="1">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row>
    <row r="90" spans="1:42" ht="15.75" customHeight="1">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row>
    <row r="91" spans="1:42" ht="15.75" customHeight="1">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row>
    <row r="92" spans="1:42" ht="15.75" customHeight="1">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row>
    <row r="93" spans="1:42" ht="15.75" customHeight="1">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row>
    <row r="94" spans="1:42" ht="15.75" customHeight="1">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row>
    <row r="95" spans="1:42" ht="15.75" customHeight="1">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row>
    <row r="96" spans="1:42" ht="15.75" customHeight="1">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row>
    <row r="97" spans="1:42" ht="15.75" customHeight="1">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row>
    <row r="98" spans="1:42" ht="15.75" customHeight="1">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row>
    <row r="99" spans="1:42" ht="15.75" customHeight="1">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row>
    <row r="100" spans="1:42" ht="15.75" customHeight="1">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row>
    <row r="101" spans="1:42" ht="15.75" customHeight="1">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row>
    <row r="102" spans="1:42" ht="15.75" customHeight="1">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row>
    <row r="103" spans="1:42" ht="15.75" customHeight="1">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row>
    <row r="104" spans="1:42" ht="15.75"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row>
    <row r="105" spans="1:42" ht="15.75" customHeight="1">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row>
    <row r="106" spans="1:42" ht="15.75" customHeight="1">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row>
    <row r="107" spans="1:42" ht="15.75" customHeight="1">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row>
    <row r="108" spans="1:42" ht="15.75" customHeight="1">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row>
    <row r="109" spans="1:42" ht="15.75" customHeight="1">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row>
    <row r="110" spans="1:42" ht="15.75" customHeight="1">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row>
    <row r="111" spans="1:42" ht="15.75"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row>
    <row r="112" spans="1:42" ht="15.75" customHeight="1">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row>
    <row r="113" spans="1:42" ht="15.7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row>
    <row r="114" spans="1:42" ht="15.75" customHeight="1">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row>
    <row r="115" spans="1:42" ht="15.75" customHeight="1">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row>
    <row r="116" spans="1:42" ht="15.75" customHeight="1">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row>
    <row r="117" spans="1:42" ht="15.75" customHeight="1">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row>
    <row r="118" spans="1:42" ht="15.7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row>
    <row r="119" spans="1:42" ht="15.75" customHeight="1">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row>
    <row r="120" spans="1:42" ht="15.7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row>
    <row r="121" spans="1:42" ht="15.75" customHeight="1">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row>
    <row r="122" spans="1:42" ht="15.7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row>
    <row r="123" spans="1:42" ht="15.75" customHeight="1">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row>
    <row r="124" spans="1:42" ht="15.75" customHeight="1">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row>
    <row r="125" spans="1:42" ht="15.75" customHeight="1">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row>
    <row r="126" spans="1:42" ht="15.75" customHeight="1">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row>
    <row r="127" spans="1:42" ht="15.75" customHeight="1">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row>
    <row r="128" spans="1:42" ht="15.75" customHeight="1">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row>
    <row r="129" spans="1:42" ht="15.75" customHeight="1">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row>
    <row r="130" spans="1:42" ht="15.75" customHeight="1">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row>
    <row r="131" spans="1:42" ht="15.75" customHeight="1">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row>
    <row r="132" spans="1:42" ht="15.75" customHeight="1">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row>
    <row r="133" spans="1:42" ht="15.75" customHeight="1">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row>
    <row r="134" spans="1:42" ht="15.75" customHeight="1">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row>
    <row r="135" spans="1:42" ht="15.75" customHeight="1">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row>
    <row r="136" spans="1:42" ht="15.75" customHeight="1">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row>
    <row r="137" spans="1:42" ht="15.75" customHeight="1">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row>
    <row r="138" spans="1:42" ht="15.75" customHeight="1">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row>
    <row r="139" spans="1:42" ht="15.75" customHeight="1">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row>
    <row r="140" spans="1:42" ht="15.75" customHeight="1">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row>
    <row r="141" spans="1:42" ht="15.75" customHeight="1">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row>
    <row r="142" spans="1:42" ht="15.7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row>
    <row r="143" spans="1:42" ht="15.7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row>
    <row r="144" spans="1:42" ht="15.7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row>
    <row r="145" spans="1:42" ht="15.75" customHeight="1">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row>
    <row r="146" spans="1:42" ht="15.75" customHeight="1">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row>
    <row r="147" spans="1:42" ht="15.75" customHeight="1">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row>
    <row r="148" spans="1:42" ht="15.75" customHeight="1">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row>
    <row r="149" spans="1:42" ht="15.75" customHeight="1">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row>
    <row r="150" spans="1:42" ht="15.75" customHeight="1">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row>
    <row r="151" spans="1:42" ht="15.75"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row>
    <row r="152" spans="1:42" ht="15.75" customHeight="1">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row>
    <row r="153" spans="1:42" ht="15.75" customHeight="1">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row>
    <row r="154" spans="1:42" ht="15.75" customHeight="1">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row>
    <row r="155" spans="1:42" ht="15.75" customHeight="1">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row>
    <row r="156" spans="1:42" ht="15.75" customHeight="1">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row>
    <row r="157" spans="1:42" ht="15.75" customHeight="1">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row>
    <row r="158" spans="1:42" ht="15.75" customHeight="1">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row>
    <row r="159" spans="1:42" ht="15.75" customHeight="1">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row>
    <row r="160" spans="1:42" ht="15.75" customHeight="1">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row>
    <row r="161" spans="1:42" ht="15.75" customHeight="1">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row>
    <row r="162" spans="1:42" ht="15.75" customHeight="1">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row>
    <row r="163" spans="1:42" ht="15.75" customHeight="1">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row>
    <row r="164" spans="1:42" ht="15.75" customHeight="1">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row>
    <row r="165" spans="1:42" ht="15.75" customHeight="1">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row>
    <row r="166" spans="1:42" ht="15.75" customHeight="1">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row>
    <row r="167" spans="1:42" ht="15.75" customHeight="1">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row>
    <row r="168" spans="1:42" ht="15.75" customHeight="1">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row>
    <row r="169" spans="1:42" ht="15.75" customHeight="1">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row>
    <row r="170" spans="1:42" ht="15.75" customHeight="1">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row>
    <row r="171" spans="1:42" ht="15.75" customHeight="1">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row>
    <row r="172" spans="1:42" ht="15.75" customHeight="1">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row>
    <row r="173" spans="1:42" ht="15.75" customHeight="1">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row>
    <row r="174" spans="1:42" ht="15.75" customHeight="1">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row>
    <row r="175" spans="1:42" ht="15.75" customHeight="1">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row>
    <row r="176" spans="1:42" ht="15.75" customHeight="1">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row>
    <row r="177" spans="1:42" ht="15.75" customHeight="1">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row>
    <row r="178" spans="1:42" ht="15.75" customHeight="1">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row>
    <row r="179" spans="1:42" ht="15.75" customHeight="1">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row>
    <row r="180" spans="1:42" ht="15.75" customHeight="1">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row>
    <row r="181" spans="1:42" ht="15.75" customHeight="1">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row>
    <row r="182" spans="1:42" ht="15.75" customHeight="1">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row>
    <row r="183" spans="1:42" ht="15.75" customHeight="1">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row>
    <row r="184" spans="1:42" ht="15.75" customHeight="1">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row>
    <row r="185" spans="1:42" ht="15.75" customHeight="1">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row>
    <row r="186" spans="1:42" ht="15.75" customHeight="1">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row>
    <row r="187" spans="1:42" ht="15.75" customHeight="1">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row>
    <row r="188" spans="1:42" ht="15.75" customHeight="1">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row>
    <row r="189" spans="1:42" ht="15.75" customHeight="1">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row>
    <row r="190" spans="1:42" ht="15.75" customHeight="1">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row>
    <row r="191" spans="1:42" ht="15.75" customHeight="1">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row>
    <row r="192" spans="1:42" ht="15.75" customHeight="1">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row>
    <row r="193" spans="1:42" ht="15.75" customHeight="1">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row>
    <row r="194" spans="1:42" ht="15.75" customHeight="1">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row>
    <row r="195" spans="1:42" ht="15.75" customHeight="1">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row>
    <row r="196" spans="1:42" ht="15.75" customHeight="1">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row>
    <row r="197" spans="1:42" ht="15.75" customHeight="1">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row>
    <row r="198" spans="1:42" ht="15.75" customHeight="1">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row>
    <row r="199" spans="1:42" ht="15.75" customHeight="1">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row>
    <row r="200" spans="1:42" ht="15.75" customHeight="1">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row>
    <row r="201" spans="1:42" ht="15.75" customHeight="1">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row>
    <row r="202" spans="1:42" ht="15.75" customHeight="1">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row>
    <row r="203" spans="1:42" ht="15.75" customHeight="1">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row>
    <row r="204" spans="1:42" ht="15.75" customHeight="1">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row>
    <row r="205" spans="1:42" ht="15.75" customHeight="1">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row>
    <row r="206" spans="1:42" ht="15.75" customHeight="1">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row>
    <row r="207" spans="1:42" ht="15.75" customHeight="1">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row>
    <row r="208" spans="1:42" ht="15.75" customHeight="1">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row>
    <row r="209" spans="1:42" ht="15.75" customHeight="1">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row>
    <row r="210" spans="1:42" ht="15.75" customHeight="1">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row>
    <row r="211" spans="1:42" ht="15.75" customHeight="1">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row>
    <row r="212" spans="1:42" ht="15.75" customHeight="1">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row>
    <row r="213" spans="1:42" ht="15.75" customHeight="1">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row>
    <row r="214" spans="1:42" ht="15.75" customHeight="1">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row>
    <row r="215" spans="1:42" ht="15.75" customHeight="1">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row>
    <row r="216" spans="1:42" ht="15.75" customHeight="1">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row>
    <row r="217" spans="1:42" ht="15.75" customHeight="1">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row>
    <row r="218" spans="1:42" ht="15.75" customHeight="1">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row>
    <row r="219" spans="1:42" ht="15.75" customHeight="1">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row>
    <row r="220" spans="1:42" ht="15.75" customHeight="1">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row>
    <row r="221" spans="1:42" ht="15.75" customHeight="1">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row>
    <row r="222" spans="1:42" ht="15.75" customHeight="1">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row>
    <row r="223" spans="1:42" ht="15.75" customHeight="1">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row>
    <row r="224" spans="1:42" ht="15.75" customHeight="1">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row>
    <row r="225" spans="1:42" ht="15.75" customHeight="1">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row>
    <row r="226" spans="1:42" ht="15.75" customHeight="1">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row>
    <row r="227" spans="1:42" ht="15.75" customHeight="1">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row>
    <row r="228" spans="1:42" ht="15.75" customHeight="1">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row>
    <row r="229" spans="1:42" ht="15.75" customHeight="1">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row>
    <row r="230" spans="1:42" ht="15.75" customHeight="1">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row>
    <row r="231" spans="1:42" ht="15.75" customHeight="1">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row>
    <row r="232" spans="1:42" ht="15.75" customHeight="1">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row>
    <row r="233" spans="1:42" ht="15.75" customHeight="1">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row>
    <row r="234" spans="1:42" ht="15.75" customHeight="1">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row>
    <row r="235" spans="1:42" ht="15.75" customHeight="1">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row>
    <row r="236" spans="1:42" ht="15.75" customHeight="1">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row>
    <row r="237" spans="1:42" ht="15.75" customHeight="1">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row>
    <row r="238" spans="1:42" ht="15.75" customHeight="1">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row>
    <row r="239" spans="1:42" ht="15.75" customHeight="1">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row>
    <row r="240" spans="1:42" ht="15.75" customHeight="1">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row>
    <row r="241" spans="1:42" ht="15.75" customHeight="1">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row>
    <row r="242" spans="1:42" ht="15.75" customHeight="1">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row>
    <row r="243" spans="1:42" ht="15.75" customHeight="1">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row>
    <row r="244" spans="1:42" ht="15.75" customHeight="1">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row>
    <row r="245" spans="1:42" ht="15.75" customHeight="1">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row>
    <row r="246" spans="1:42" ht="15.75" customHeight="1">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row>
    <row r="247" spans="1:42" ht="15.75" customHeight="1">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row>
    <row r="248" spans="1:42" ht="15.75" customHeight="1">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row>
    <row r="249" spans="1:42" ht="15.75" customHeight="1">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row>
    <row r="250" spans="1:42" ht="15.75" customHeight="1">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row>
    <row r="251" spans="1:42" ht="15.75" customHeight="1">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row>
    <row r="252" spans="1:42" ht="15.75" customHeight="1">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row>
    <row r="253" spans="1:42" ht="15.75" customHeight="1">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row>
    <row r="254" spans="1:42" ht="15.75" customHeight="1">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row>
    <row r="255" spans="1:42" ht="15.75" customHeight="1">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row>
    <row r="256" spans="1:42" ht="15.75" customHeight="1">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row>
    <row r="257" spans="1:42" ht="15.75" customHeight="1">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row>
    <row r="258" spans="1:42" ht="15.75" customHeight="1">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row>
    <row r="259" spans="1:42" ht="15.75" customHeight="1">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row>
    <row r="260" spans="1:42" ht="15.75" customHeight="1">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row>
    <row r="261" spans="1:42" ht="15.75" customHeight="1">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row>
    <row r="262" spans="1:42" ht="15.75" customHeight="1">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row>
    <row r="263" spans="1:42" ht="15.75" customHeight="1">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row>
    <row r="264" spans="1:42" ht="15.75" customHeight="1">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row>
    <row r="265" spans="1:42" ht="15.75" customHeight="1">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row>
    <row r="266" spans="1:42" ht="15.75" customHeight="1">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row>
    <row r="267" spans="1:42" ht="15.75" customHeight="1">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row>
    <row r="268" spans="1:42" ht="15.75" customHeight="1">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row>
    <row r="269" spans="1:42" ht="15.75" customHeight="1">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row>
    <row r="270" spans="1:42" ht="15.75" customHeight="1">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row>
    <row r="271" spans="1:42" ht="15.75" customHeight="1">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row>
    <row r="272" spans="1:42" ht="15.75" customHeight="1">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row>
    <row r="273" spans="1:42" ht="15.75" customHeight="1">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row>
    <row r="274" spans="1:42" ht="15.75" customHeight="1">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row>
    <row r="275" spans="1:42" ht="15.75" customHeight="1">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row>
    <row r="276" spans="1:42" ht="15.75" customHeight="1">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row>
    <row r="277" spans="1:42" ht="15.75" customHeight="1">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row>
    <row r="278" spans="1:42" ht="15.75" customHeight="1">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row>
    <row r="279" spans="1:42" ht="15.75" customHeight="1">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row>
    <row r="280" spans="1:42" ht="15.75" customHeight="1">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row>
    <row r="281" spans="1:42" ht="15.75" customHeight="1">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row>
    <row r="282" spans="1:42" ht="15.75" customHeight="1">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row>
    <row r="283" spans="1:42" ht="15.75" customHeight="1">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row>
    <row r="284" spans="1:42" ht="15.75" customHeight="1">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row>
    <row r="285" spans="1:42" ht="15.75" customHeight="1">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row>
    <row r="286" spans="1:42" ht="15.75" customHeight="1">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row>
    <row r="287" spans="1:42" ht="15.75" customHeight="1">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row>
    <row r="288" spans="1:42" ht="15.75" customHeight="1">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row>
    <row r="289" spans="1:42" ht="15.75" customHeight="1">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row>
    <row r="290" spans="1:42" ht="15.75" customHeight="1">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row>
    <row r="291" spans="1:42" ht="15.75" customHeight="1">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row>
    <row r="292" spans="1:42" ht="15.75" customHeight="1">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row>
    <row r="293" spans="1:42" ht="15.75" customHeight="1">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row>
    <row r="294" spans="1:42" ht="15.75" customHeight="1">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row>
    <row r="295" spans="1:42" ht="15.75" customHeight="1">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row>
    <row r="296" spans="1:42" ht="15.75" customHeight="1">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row>
    <row r="297" spans="1:42" ht="15.75" customHeight="1">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row>
    <row r="298" spans="1:42" ht="15.75" customHeight="1">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row>
    <row r="299" spans="1:42" ht="15.75" customHeight="1">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row>
    <row r="300" spans="1:42" ht="15.75" customHeight="1">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row>
    <row r="301" spans="1:42" ht="15.75" customHeight="1">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row>
    <row r="302" spans="1:42" ht="15.75" customHeight="1">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row>
    <row r="303" spans="1:42" ht="15.75" customHeight="1">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row>
    <row r="304" spans="1:42" ht="15.75" customHeight="1">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row>
    <row r="305" spans="1:42" ht="15.75" customHeight="1">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row>
    <row r="306" spans="1:42" ht="15.75" customHeight="1">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row>
    <row r="307" spans="1:42" ht="15.75" customHeight="1">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row>
    <row r="308" spans="1:42" ht="15.75" customHeight="1">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row>
    <row r="309" spans="1:42" ht="15.75" customHeight="1">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row>
    <row r="310" spans="1:42" ht="15.75" customHeight="1">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row>
    <row r="311" spans="1:42" ht="15.75" customHeight="1">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row>
    <row r="312" spans="1:42" ht="15.75" customHeight="1">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row>
    <row r="313" spans="1:42" ht="15.75" customHeight="1">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row>
    <row r="314" spans="1:42" ht="15.75" customHeight="1">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row>
    <row r="315" spans="1:42" ht="15.75" customHeight="1">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row>
    <row r="316" spans="1:42" ht="15.75" customHeight="1">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row>
    <row r="317" spans="1:42" ht="15.75" customHeight="1">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row>
    <row r="318" spans="1:42" ht="15.75" customHeight="1">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row>
    <row r="319" spans="1:42" ht="15.75" customHeight="1">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row>
    <row r="320" spans="1:42" ht="15.75" customHeight="1">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row>
    <row r="321" spans="1:42" ht="15.75" customHeight="1">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row>
    <row r="322" spans="1:42" ht="15.75" customHeight="1">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row>
    <row r="323" spans="1:42" ht="15.75" customHeight="1">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row>
    <row r="324" spans="1:42" ht="15.75" customHeight="1">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row>
    <row r="325" spans="1:42" ht="15.75" customHeight="1">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row>
    <row r="326" spans="1:42" ht="15.75" customHeight="1">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row>
    <row r="327" spans="1:42" ht="15.75" customHeight="1">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row>
    <row r="328" spans="1:42" ht="15.75" customHeight="1">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row>
    <row r="329" spans="1:42" ht="15.75" customHeight="1">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row>
    <row r="330" spans="1:42" ht="15.75" customHeight="1">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row>
    <row r="331" spans="1:42" ht="15.75" customHeight="1">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row>
    <row r="332" spans="1:42" ht="15.75" customHeight="1">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row>
    <row r="333" spans="1:42" ht="15.75" customHeight="1">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row>
    <row r="334" spans="1:42" ht="15.75" customHeight="1">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row>
    <row r="335" spans="1:42" ht="15.75" customHeight="1">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row>
    <row r="336" spans="1:42" ht="15.75" customHeight="1">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row>
    <row r="337" spans="1:42" ht="15.75" customHeight="1">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row>
    <row r="338" spans="1:42" ht="15.75" customHeight="1">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row>
    <row r="339" spans="1:42" ht="15.75" customHeight="1">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row>
    <row r="340" spans="1:42" ht="15.75" customHeight="1">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row>
    <row r="341" spans="1:42" ht="15.75" customHeight="1">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row>
    <row r="342" spans="1:42" ht="15.75" customHeight="1">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row>
    <row r="343" spans="1:42" ht="15.75" customHeight="1">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row>
    <row r="344" spans="1:42" ht="15.75" customHeight="1">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row>
    <row r="345" spans="1:42" ht="15.75" customHeight="1">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row>
    <row r="346" spans="1:42" ht="15.75" customHeight="1">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row>
    <row r="347" spans="1:42" ht="15.75" customHeight="1">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row>
    <row r="348" spans="1:42" ht="15.75" customHeight="1">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row>
    <row r="349" spans="1:42" ht="15.75" customHeight="1">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row>
    <row r="350" spans="1:42" ht="15.75" customHeight="1">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row>
    <row r="351" spans="1:42" ht="15.75" customHeight="1">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row>
    <row r="352" spans="1:42" ht="15.75" customHeight="1">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row>
    <row r="353" spans="1:42" ht="15.75" customHeight="1">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row>
    <row r="354" spans="1:42" ht="15.75" customHeight="1">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row>
    <row r="355" spans="1:42" ht="15.75" customHeight="1">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row>
    <row r="356" spans="1:42" ht="15.75" customHeight="1">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row>
    <row r="357" spans="1:42" ht="15.75" customHeight="1">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row>
    <row r="358" spans="1:42" ht="15.75" customHeight="1">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row>
    <row r="359" spans="1:42" ht="15.75" customHeight="1">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row>
    <row r="360" spans="1:42" ht="15.75" customHeight="1">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row>
    <row r="361" spans="1:42" ht="15.75" customHeight="1">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row>
    <row r="362" spans="1:42" ht="15.75" customHeight="1">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row>
    <row r="363" spans="1:42" ht="15.75" customHeight="1">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row>
    <row r="364" spans="1:42" ht="15.75" customHeight="1">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row>
    <row r="365" spans="1:42" ht="15.75" customHeight="1">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row>
    <row r="366" spans="1:42" ht="15.75" customHeight="1">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row>
    <row r="367" spans="1:42" ht="15.75" customHeight="1">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row>
    <row r="368" spans="1:42" ht="15.75" customHeight="1">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row>
    <row r="369" spans="1:42" ht="15.75" customHeight="1">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row>
    <row r="370" spans="1:42" ht="15.75" customHeight="1">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row>
    <row r="371" spans="1:42" ht="15.75" customHeight="1">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row>
    <row r="372" spans="1:42" ht="15.75" customHeight="1">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row>
    <row r="373" spans="1:42" ht="15.75" customHeight="1">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row>
    <row r="374" spans="1:42" ht="15.75" customHeight="1">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row>
    <row r="375" spans="1:42" ht="15.75" customHeight="1">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row>
    <row r="376" spans="1:42" ht="15.75" customHeight="1">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row>
    <row r="377" spans="1:42" ht="15.75" customHeight="1">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row>
    <row r="378" spans="1:42" ht="15.75" customHeight="1">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row>
    <row r="379" spans="1:42" ht="15.75" customHeight="1">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row>
    <row r="380" spans="1:42" ht="15.75" customHeight="1">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row>
    <row r="381" spans="1:42" ht="15.75" customHeight="1">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row>
    <row r="382" spans="1:42" ht="15.75" customHeight="1">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row>
    <row r="383" spans="1:42" ht="15.75" customHeight="1">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row>
    <row r="384" spans="1:42" ht="15.75" customHeight="1">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row>
    <row r="385" spans="1:42" ht="15.75" customHeight="1">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row>
    <row r="386" spans="1:42" ht="15.75" customHeight="1">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row>
    <row r="387" spans="1:42" ht="15.75" customHeight="1">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row>
    <row r="388" spans="1:42" ht="15.75" customHeight="1">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row>
    <row r="389" spans="1:42" ht="15.75" customHeight="1">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row>
    <row r="390" spans="1:42" ht="15.75" customHeight="1">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row>
    <row r="391" spans="1:42" ht="15.75" customHeight="1">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row>
    <row r="392" spans="1:42" ht="15.75" customHeight="1">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row>
    <row r="393" spans="1:42" ht="15.75" customHeight="1">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row>
    <row r="394" spans="1:42" ht="15.75" customHeight="1">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row>
    <row r="395" spans="1:42" ht="15.75" customHeight="1">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row>
    <row r="396" spans="1:42" ht="15.75" customHeight="1">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row>
    <row r="397" spans="1:42" ht="15.75" customHeight="1">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row>
    <row r="398" spans="1:42" ht="15.75" customHeight="1">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row>
    <row r="399" spans="1:42" ht="15.75" customHeight="1">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row>
    <row r="400" spans="1:42" ht="15.75" customHeight="1">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row>
    <row r="401" spans="1:42" ht="15.75" customHeight="1">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row>
    <row r="402" spans="1:42" ht="15.75" customHeight="1">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row>
    <row r="403" spans="1:42" ht="15.75" customHeight="1">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row>
    <row r="404" spans="1:42" ht="15.75" customHeight="1">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row>
    <row r="405" spans="1:42" ht="15.75" customHeight="1">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row>
    <row r="406" spans="1:42" ht="15.75" customHeight="1">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row>
    <row r="407" spans="1:42" ht="15.75" customHeight="1">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row>
    <row r="408" spans="1:42" ht="15.75" customHeight="1">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row>
    <row r="409" spans="1:42" ht="15.75" customHeight="1">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row>
    <row r="410" spans="1:42" ht="15.75" customHeight="1">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row>
    <row r="411" spans="1:42" ht="15.75" customHeight="1">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row>
    <row r="412" spans="1:42" ht="15.75" customHeight="1">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row>
    <row r="413" spans="1:42" ht="15.75" customHeight="1">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row>
    <row r="414" spans="1:42" ht="15.75" customHeight="1">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row>
    <row r="415" spans="1:42" ht="15.75" customHeight="1">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row>
    <row r="416" spans="1:42" ht="15.75" customHeight="1">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row>
    <row r="417" spans="1:42" ht="15.75" customHeight="1">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row>
    <row r="418" spans="1:42" ht="15.75" customHeight="1">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row>
    <row r="419" spans="1:42" ht="15.75" customHeight="1">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row>
    <row r="420" spans="1:42" ht="15.75" customHeight="1">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row>
    <row r="421" spans="1:42" ht="15.75" customHeight="1">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row>
    <row r="422" spans="1:42" ht="15.75" customHeight="1">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row>
    <row r="423" spans="1:42" ht="15.75" customHeight="1">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row>
    <row r="424" spans="1:42" ht="15.75" customHeight="1">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row>
    <row r="425" spans="1:42" ht="15.75" customHeight="1">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row>
    <row r="426" spans="1:42" ht="15.75" customHeight="1">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row>
    <row r="427" spans="1:42" ht="15.75" customHeight="1">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row>
    <row r="428" spans="1:42" ht="15.75" customHeight="1">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row>
    <row r="429" spans="1:42" ht="15.75" customHeight="1">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row>
    <row r="430" spans="1:42" ht="15.75" customHeight="1">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row>
    <row r="431" spans="1:42" ht="15.75" customHeight="1">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row>
    <row r="432" spans="1:42" ht="15.75" customHeight="1">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row>
    <row r="433" spans="1:42" ht="15.75" customHeight="1">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row>
    <row r="434" spans="1:42" ht="15.75" customHeight="1">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row>
    <row r="435" spans="1:42" ht="15.75" customHeight="1">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row>
    <row r="436" spans="1:42" ht="15.75" customHeight="1">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row>
    <row r="437" spans="1:42" ht="15.75" customHeight="1">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row>
    <row r="438" spans="1:42" ht="15.75" customHeight="1">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row>
    <row r="439" spans="1:42" ht="15.75" customHeight="1">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row>
    <row r="440" spans="1:42" ht="15.75" customHeight="1">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row>
    <row r="441" spans="1:42" ht="15.75" customHeight="1">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row>
    <row r="442" spans="1:42" ht="15.75" customHeight="1">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row>
    <row r="443" spans="1:42" ht="15.75" customHeight="1">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row>
    <row r="444" spans="1:42" ht="15.75" customHeight="1">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row>
    <row r="445" spans="1:42" ht="15.75" customHeight="1">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row>
    <row r="446" spans="1:42" ht="15.75" customHeight="1">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row>
    <row r="447" spans="1:42" ht="15.75" customHeight="1">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row>
    <row r="448" spans="1:42" ht="15.75" customHeight="1">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row>
    <row r="449" spans="1:42" ht="15.75" customHeight="1">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row>
    <row r="450" spans="1:42" ht="15.75" customHeight="1">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row>
    <row r="451" spans="1:42" ht="15.75" customHeight="1">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row>
    <row r="452" spans="1:42" ht="15.75" customHeight="1">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row>
    <row r="453" spans="1:42" ht="15.75" customHeight="1">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row>
    <row r="454" spans="1:42" ht="15.75" customHeight="1">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row>
    <row r="455" spans="1:42" ht="15.75" customHeight="1">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row>
    <row r="456" spans="1:42" ht="15.75" customHeight="1">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row>
    <row r="457" spans="1:42" ht="15.75" customHeight="1">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row>
    <row r="458" spans="1:42" ht="15.75" customHeight="1">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row>
    <row r="459" spans="1:42" ht="15.75" customHeight="1">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row>
    <row r="460" spans="1:42" ht="15.75" customHeight="1">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row>
    <row r="461" spans="1:42" ht="15.75" customHeight="1">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row>
    <row r="462" spans="1:42" ht="15.75" customHeight="1">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row>
    <row r="463" spans="1:42" ht="15.75" customHeight="1">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row>
    <row r="464" spans="1:42" ht="15.75" customHeight="1">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row>
    <row r="465" spans="1:42" ht="15.75" customHeight="1">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row>
    <row r="466" spans="1:42" ht="15.75" customHeight="1">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row>
    <row r="467" spans="1:42" ht="15.75" customHeight="1">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row>
    <row r="468" spans="1:42" ht="15.75" customHeight="1">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row>
    <row r="469" spans="1:42" ht="15.75" customHeight="1">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row>
    <row r="470" spans="1:42" ht="15.75" customHeight="1">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row>
    <row r="471" spans="1:42" ht="15.75" customHeight="1">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row>
    <row r="472" spans="1:42" ht="15.75" customHeight="1">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row>
    <row r="473" spans="1:42" ht="15.75" customHeight="1">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row>
    <row r="474" spans="1:42" ht="15.75" customHeight="1">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row>
    <row r="475" spans="1:42" ht="15.75" customHeight="1">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row>
    <row r="476" spans="1:42" ht="15.75" customHeight="1">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row>
    <row r="477" spans="1:42" ht="15.75" customHeight="1">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row>
    <row r="478" spans="1:42" ht="15.75" customHeight="1">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row>
    <row r="479" spans="1:42" ht="15.75" customHeight="1">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row>
    <row r="480" spans="1:42" ht="15.75" customHeight="1">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row>
    <row r="481" spans="1:42" ht="15.75" customHeight="1">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row>
    <row r="482" spans="1:42" ht="15.75" customHeight="1">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row>
    <row r="483" spans="1:42" ht="15.75" customHeight="1">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row>
    <row r="484" spans="1:42" ht="15.75" customHeight="1">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row>
    <row r="485" spans="1:42" ht="15.75" customHeight="1">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row>
    <row r="486" spans="1:42" ht="15.75" customHeight="1">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row>
    <row r="487" spans="1:42" ht="15.75" customHeight="1">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row>
    <row r="488" spans="1:42" ht="15.75" customHeight="1">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row>
    <row r="489" spans="1:42" ht="15.75" customHeight="1">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row>
    <row r="490" spans="1:42" ht="15.75" customHeight="1">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row>
    <row r="491" spans="1:42" ht="15.75" customHeight="1">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row>
    <row r="492" spans="1:42" ht="15.75" customHeight="1">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row>
    <row r="493" spans="1:42" ht="15.75" customHeight="1">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row>
    <row r="494" spans="1:42" ht="15.75" customHeight="1">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row>
    <row r="495" spans="1:42" ht="15.75" customHeight="1">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row>
    <row r="496" spans="1:42" ht="15.75" customHeight="1">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row>
    <row r="497" spans="1:42" ht="15.75" customHeight="1">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row>
    <row r="498" spans="1:42" ht="15.75" customHeight="1">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row>
    <row r="499" spans="1:42" ht="15.75" customHeight="1">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row>
    <row r="500" spans="1:42" ht="15.75" customHeight="1">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row>
    <row r="501" spans="1:42" ht="15.75" customHeight="1">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row>
    <row r="502" spans="1:42" ht="15.75" customHeight="1">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row>
    <row r="503" spans="1:42" ht="15.75" customHeight="1">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row>
    <row r="504" spans="1:42" ht="15.75" customHeight="1">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row>
    <row r="505" spans="1:42" ht="15.75" customHeight="1">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row>
    <row r="506" spans="1:42" ht="15.75" customHeight="1">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row>
    <row r="507" spans="1:42" ht="15.75" customHeight="1">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row>
    <row r="508" spans="1:42" ht="15.75" customHeight="1">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row>
    <row r="509" spans="1:42" ht="15.75" customHeight="1">
      <c r="A509" s="142"/>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row>
    <row r="510" spans="1:42" ht="15.75" customHeight="1">
      <c r="A510" s="142"/>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row>
    <row r="511" spans="1:42" ht="15.75" customHeight="1">
      <c r="A511" s="142"/>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row>
    <row r="512" spans="1:42" ht="15.75" customHeight="1">
      <c r="A512" s="142"/>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row>
    <row r="513" spans="1:42" ht="15.75" customHeight="1">
      <c r="A513" s="142"/>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row>
    <row r="514" spans="1:42" ht="15.75" customHeight="1">
      <c r="A514" s="142"/>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row>
    <row r="515" spans="1:42" ht="15.75" customHeight="1">
      <c r="A515" s="142"/>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row>
    <row r="516" spans="1:42" ht="15.75" customHeight="1">
      <c r="A516" s="142"/>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row>
    <row r="517" spans="1:42" ht="15.75" customHeight="1">
      <c r="A517" s="142"/>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row>
    <row r="518" spans="1:42" ht="15.75" customHeight="1">
      <c r="A518" s="142"/>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row>
    <row r="519" spans="1:42" ht="15.75" customHeight="1">
      <c r="A519" s="142"/>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row>
    <row r="520" spans="1:42" ht="15.75" customHeight="1">
      <c r="A520" s="142"/>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row>
    <row r="521" spans="1:42" ht="15.75" customHeight="1">
      <c r="A521" s="142"/>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row>
    <row r="522" spans="1:42" ht="15.75" customHeight="1">
      <c r="A522" s="142"/>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row>
    <row r="523" spans="1:42" ht="15.75" customHeight="1">
      <c r="A523" s="142"/>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row>
    <row r="524" spans="1:42" ht="15.75" customHeight="1">
      <c r="A524" s="142"/>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row>
    <row r="525" spans="1:42" ht="15.75" customHeight="1">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row>
    <row r="526" spans="1:42" ht="15.75" customHeight="1">
      <c r="A526" s="142"/>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row>
    <row r="527" spans="1:42" ht="15.75" customHeight="1">
      <c r="A527" s="14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row>
    <row r="528" spans="1:42" ht="15.75" customHeight="1">
      <c r="A528" s="142"/>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row>
    <row r="529" spans="1:42" ht="15.75" customHeight="1">
      <c r="A529" s="142"/>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row>
    <row r="530" spans="1:42" ht="15.75" customHeight="1">
      <c r="A530" s="142"/>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row>
    <row r="531" spans="1:42" ht="15.75" customHeight="1">
      <c r="A531" s="142"/>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row>
    <row r="532" spans="1:42" ht="15.75" customHeight="1">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row>
    <row r="533" spans="1:42" ht="15.75" customHeight="1">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row>
    <row r="534" spans="1:42" ht="15.75" customHeight="1">
      <c r="A534" s="142"/>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row>
    <row r="535" spans="1:42" ht="15.75" customHeight="1">
      <c r="A535" s="142"/>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row>
    <row r="536" spans="1:42" ht="15.75" customHeight="1">
      <c r="A536" s="142"/>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row>
    <row r="537" spans="1:42" ht="15.75" customHeight="1">
      <c r="A537" s="142"/>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row>
    <row r="538" spans="1:42" ht="15.75" customHeight="1">
      <c r="A538" s="142"/>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row>
    <row r="539" spans="1:42" ht="15.75" customHeight="1">
      <c r="A539" s="142"/>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row>
    <row r="540" spans="1:42" ht="15.75" customHeight="1">
      <c r="A540" s="142"/>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row>
    <row r="541" spans="1:42" ht="15.75" customHeight="1">
      <c r="A541" s="14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row>
    <row r="542" spans="1:42" ht="15.75" customHeight="1">
      <c r="A542" s="142"/>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row>
    <row r="543" spans="1:42" ht="15.75" customHeight="1">
      <c r="A543" s="142"/>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row>
    <row r="544" spans="1:42" ht="15.75" customHeight="1">
      <c r="A544" s="142"/>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row>
    <row r="545" spans="1:42" ht="15.75" customHeight="1">
      <c r="A545" s="142"/>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row>
    <row r="546" spans="1:42" ht="15.75" customHeight="1">
      <c r="A546" s="142"/>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row>
    <row r="547" spans="1:42" ht="15.75" customHeight="1">
      <c r="A547" s="142"/>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row>
    <row r="548" spans="1:42" ht="15.75" customHeight="1">
      <c r="A548" s="142"/>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row>
    <row r="549" spans="1:42" ht="15.75" customHeight="1">
      <c r="A549" s="142"/>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row>
    <row r="550" spans="1:42" ht="15.75" customHeight="1">
      <c r="A550" s="142"/>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row>
    <row r="551" spans="1:42" ht="15.75" customHeight="1">
      <c r="A551" s="142"/>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row>
    <row r="552" spans="1:42" ht="15.75" customHeight="1">
      <c r="A552" s="142"/>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row>
    <row r="553" spans="1:42" ht="15.75" customHeight="1">
      <c r="A553" s="142"/>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row>
    <row r="554" spans="1:42" ht="15.75" customHeight="1">
      <c r="A554" s="142"/>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row>
    <row r="555" spans="1:42" ht="15.75" customHeight="1">
      <c r="A555" s="142"/>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row>
    <row r="556" spans="1:42" ht="15.75" customHeight="1">
      <c r="A556" s="142"/>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row>
    <row r="557" spans="1:42" ht="15.75" customHeight="1">
      <c r="A557" s="142"/>
      <c r="B557" s="142"/>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row>
    <row r="558" spans="1:42" ht="15.75" customHeight="1">
      <c r="A558" s="142"/>
      <c r="B558" s="142"/>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row>
    <row r="559" spans="1:42" ht="15.75" customHeight="1">
      <c r="A559" s="142"/>
      <c r="B559" s="142"/>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row>
    <row r="560" spans="1:42" ht="15.75" customHeight="1">
      <c r="A560" s="142"/>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row>
    <row r="561" spans="1:42" ht="15.75" customHeight="1">
      <c r="A561" s="142"/>
      <c r="B561" s="142"/>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row>
    <row r="562" spans="1:42" ht="15.75" customHeight="1">
      <c r="A562" s="142"/>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row>
    <row r="563" spans="1:42" ht="15.75" customHeight="1">
      <c r="A563" s="142"/>
      <c r="B563" s="142"/>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row>
    <row r="564" spans="1:42" ht="15.75" customHeight="1">
      <c r="A564" s="142"/>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row>
    <row r="565" spans="1:42" ht="15.75" customHeight="1">
      <c r="A565" s="142"/>
      <c r="B565" s="142"/>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row>
    <row r="566" spans="1:42" ht="15.75" customHeight="1">
      <c r="A566" s="142"/>
      <c r="B566" s="142"/>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row>
    <row r="567" spans="1:42" ht="15.75" customHeight="1">
      <c r="A567" s="142"/>
      <c r="B567" s="142"/>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row>
    <row r="568" spans="1:42" ht="15.75" customHeight="1">
      <c r="A568" s="142"/>
      <c r="B568" s="142"/>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row>
    <row r="569" spans="1:42" ht="15.75" customHeight="1">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row>
    <row r="570" spans="1:42" ht="15.75" customHeight="1">
      <c r="A570" s="142"/>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row>
    <row r="571" spans="1:42" ht="15.75" customHeight="1">
      <c r="A571" s="142"/>
      <c r="B571" s="142"/>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row>
    <row r="572" spans="1:42" ht="15.75" customHeight="1">
      <c r="A572" s="142"/>
      <c r="B572" s="142"/>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row>
    <row r="573" spans="1:42" ht="15.75" customHeight="1">
      <c r="A573" s="142"/>
      <c r="B573" s="142"/>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row>
    <row r="574" spans="1:42" ht="15.75" customHeight="1">
      <c r="A574" s="142"/>
      <c r="B574" s="142"/>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row>
    <row r="575" spans="1:42" ht="15.75" customHeight="1">
      <c r="A575" s="142"/>
      <c r="B575" s="142"/>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row>
    <row r="576" spans="1:42" ht="15.75" customHeight="1">
      <c r="A576" s="142"/>
      <c r="B576" s="142"/>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row>
    <row r="577" spans="1:42" ht="15.75" customHeight="1">
      <c r="A577" s="142"/>
      <c r="B577" s="142"/>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row>
    <row r="578" spans="1:42" ht="15.75" customHeight="1">
      <c r="A578" s="142"/>
      <c r="B578" s="142"/>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row>
    <row r="579" spans="1:42" ht="15.75" customHeight="1">
      <c r="A579" s="142"/>
      <c r="B579" s="142"/>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row>
    <row r="580" spans="1:42" ht="15.75" customHeight="1">
      <c r="A580" s="142"/>
      <c r="B580" s="142"/>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row>
    <row r="581" spans="1:42" ht="15.75" customHeight="1">
      <c r="A581" s="142"/>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row>
    <row r="582" spans="1:42" ht="15.75" customHeight="1">
      <c r="A582" s="142"/>
      <c r="B582" s="142"/>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row>
    <row r="583" spans="1:42" ht="15.75" customHeight="1">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row>
    <row r="584" spans="1:42" ht="15.75" customHeight="1">
      <c r="A584" s="142"/>
      <c r="B584" s="142"/>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row>
    <row r="585" spans="1:42" ht="15.75" customHeight="1">
      <c r="A585" s="142"/>
      <c r="B585" s="142"/>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row>
    <row r="586" spans="1:42" ht="15.75" customHeight="1">
      <c r="A586" s="142"/>
      <c r="B586" s="142"/>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row>
    <row r="587" spans="1:42" ht="15.75" customHeight="1">
      <c r="A587" s="142"/>
      <c r="B587" s="142"/>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row>
    <row r="588" spans="1:42" ht="15.75" customHeight="1">
      <c r="A588" s="142"/>
      <c r="B588" s="142"/>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row>
    <row r="589" spans="1:42" ht="15.75" customHeight="1">
      <c r="A589" s="142"/>
      <c r="B589" s="142"/>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row>
    <row r="590" spans="1:42" ht="15.75" customHeight="1">
      <c r="A590" s="142"/>
      <c r="B590" s="142"/>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row>
    <row r="591" spans="1:42" ht="15.75" customHeight="1">
      <c r="A591" s="142"/>
      <c r="B591" s="142"/>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row>
    <row r="592" spans="1:42" ht="15.75" customHeight="1">
      <c r="A592" s="142"/>
      <c r="B592" s="142"/>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row>
    <row r="593" spans="1:42" ht="15.75" customHeight="1">
      <c r="A593" s="142"/>
      <c r="B593" s="142"/>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row>
    <row r="594" spans="1:42" ht="15.75" customHeight="1">
      <c r="A594" s="142"/>
      <c r="B594" s="142"/>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row>
    <row r="595" spans="1:42" ht="15.75" customHeight="1">
      <c r="A595" s="142"/>
      <c r="B595" s="142"/>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row>
    <row r="596" spans="1:42" ht="15.75" customHeight="1">
      <c r="A596" s="142"/>
      <c r="B596" s="142"/>
      <c r="C596" s="142"/>
      <c r="D596" s="142"/>
      <c r="E596" s="142"/>
      <c r="F596" s="142"/>
      <c r="G596" s="142"/>
      <c r="H596" s="142"/>
      <c r="I596" s="142"/>
      <c r="J596" s="142"/>
      <c r="K596" s="142"/>
      <c r="L596" s="142"/>
      <c r="M596" s="142"/>
      <c r="N596" s="142"/>
      <c r="O596" s="142"/>
      <c r="P596" s="142"/>
      <c r="Q596" s="142"/>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row>
    <row r="597" spans="1:42" ht="15.75" customHeight="1">
      <c r="A597" s="142"/>
      <c r="B597" s="142"/>
      <c r="C597" s="142"/>
      <c r="D597" s="142"/>
      <c r="E597" s="142"/>
      <c r="F597" s="142"/>
      <c r="G597" s="142"/>
      <c r="H597" s="142"/>
      <c r="I597" s="142"/>
      <c r="J597" s="142"/>
      <c r="K597" s="142"/>
      <c r="L597" s="142"/>
      <c r="M597" s="142"/>
      <c r="N597" s="142"/>
      <c r="O597" s="142"/>
      <c r="P597" s="142"/>
      <c r="Q597" s="142"/>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row>
    <row r="598" spans="1:42" ht="15.75" customHeight="1">
      <c r="A598" s="142"/>
      <c r="B598" s="142"/>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row>
    <row r="599" spans="1:42" ht="15.75" customHeight="1">
      <c r="A599" s="142"/>
      <c r="B599" s="142"/>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row>
    <row r="600" spans="1:42" ht="15.75" customHeight="1">
      <c r="A600" s="142"/>
      <c r="B600" s="142"/>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row>
    <row r="601" spans="1:42" ht="15.75" customHeight="1">
      <c r="A601" s="142"/>
      <c r="B601" s="142"/>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row>
    <row r="602" spans="1:42" ht="15.75" customHeight="1">
      <c r="A602" s="142"/>
      <c r="B602" s="142"/>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row>
    <row r="603" spans="1:42" ht="15.75" customHeight="1">
      <c r="A603" s="142"/>
      <c r="B603" s="142"/>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row>
    <row r="604" spans="1:42" ht="15.75" customHeight="1">
      <c r="A604" s="142"/>
      <c r="B604" s="142"/>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row>
    <row r="605" spans="1:42" ht="15.75" customHeight="1">
      <c r="A605" s="142"/>
      <c r="B605" s="142"/>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row>
    <row r="606" spans="1:42" ht="15.75" customHeight="1">
      <c r="A606" s="142"/>
      <c r="B606" s="142"/>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row>
    <row r="607" spans="1:42" ht="15.75" customHeight="1">
      <c r="A607" s="142"/>
      <c r="B607" s="142"/>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row>
    <row r="608" spans="1:42" ht="15.75" customHeight="1">
      <c r="A608" s="142"/>
      <c r="B608" s="142"/>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row>
    <row r="609" spans="1:42" ht="15.75" customHeight="1">
      <c r="A609" s="142"/>
      <c r="B609" s="142"/>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row>
    <row r="610" spans="1:42" ht="15.75" customHeight="1">
      <c r="A610" s="142"/>
      <c r="B610" s="142"/>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row>
    <row r="611" spans="1:42" ht="15.75" customHeight="1">
      <c r="A611" s="142"/>
      <c r="B611" s="142"/>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row>
    <row r="612" spans="1:42" ht="15.75" customHeight="1">
      <c r="A612" s="142"/>
      <c r="B612" s="142"/>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row>
    <row r="613" spans="1:42" ht="15.75" customHeight="1">
      <c r="A613" s="142"/>
      <c r="B613" s="142"/>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row>
    <row r="614" spans="1:42" ht="15.75" customHeight="1">
      <c r="A614" s="142"/>
      <c r="B614" s="142"/>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row>
    <row r="615" spans="1:42" ht="15.75" customHeight="1">
      <c r="A615" s="142"/>
      <c r="B615" s="142"/>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row>
    <row r="616" spans="1:42" ht="15.75" customHeight="1">
      <c r="A616" s="142"/>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row>
    <row r="617" spans="1:42" ht="15.75" customHeight="1">
      <c r="A617" s="142"/>
      <c r="B617" s="142"/>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row>
    <row r="618" spans="1:42" ht="15.75" customHeight="1">
      <c r="A618" s="142"/>
      <c r="B618" s="142"/>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row>
    <row r="619" spans="1:42" ht="15.75" customHeight="1">
      <c r="A619" s="142"/>
      <c r="B619" s="142"/>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row>
    <row r="620" spans="1:42" ht="15.75" customHeight="1">
      <c r="A620" s="142"/>
      <c r="B620" s="142"/>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row>
    <row r="621" spans="1:42" ht="15.75" customHeight="1">
      <c r="A621" s="142"/>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row>
    <row r="622" spans="1:42" ht="15.75" customHeight="1">
      <c r="A622" s="142"/>
      <c r="B622" s="142"/>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row>
    <row r="623" spans="1:42" ht="15.75" customHeight="1">
      <c r="A623" s="142"/>
      <c r="B623" s="142"/>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row>
    <row r="624" spans="1:42" ht="15.75" customHeight="1">
      <c r="A624" s="142"/>
      <c r="B624" s="142"/>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row>
    <row r="625" spans="1:42" ht="15.75" customHeight="1">
      <c r="A625" s="142"/>
      <c r="B625" s="142"/>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row>
    <row r="626" spans="1:42" ht="15.75" customHeight="1">
      <c r="A626" s="142"/>
      <c r="B626" s="142"/>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row>
    <row r="627" spans="1:42" ht="15.75" customHeight="1">
      <c r="A627" s="142"/>
      <c r="B627" s="142"/>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row>
    <row r="628" spans="1:42" ht="15.75" customHeight="1">
      <c r="A628" s="142"/>
      <c r="B628" s="142"/>
      <c r="C628" s="142"/>
      <c r="D628" s="142"/>
      <c r="E628" s="142"/>
      <c r="F628" s="142"/>
      <c r="G628" s="142"/>
      <c r="H628" s="142"/>
      <c r="I628" s="142"/>
      <c r="J628" s="142"/>
      <c r="K628" s="142"/>
      <c r="L628" s="142"/>
      <c r="M628" s="142"/>
      <c r="N628" s="142"/>
      <c r="O628" s="142"/>
      <c r="P628" s="142"/>
      <c r="Q628" s="142"/>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row>
    <row r="629" spans="1:42" ht="15.75" customHeight="1">
      <c r="A629" s="142"/>
      <c r="B629" s="142"/>
      <c r="C629" s="142"/>
      <c r="D629" s="142"/>
      <c r="E629" s="142"/>
      <c r="F629" s="142"/>
      <c r="G629" s="142"/>
      <c r="H629" s="142"/>
      <c r="I629" s="142"/>
      <c r="J629" s="142"/>
      <c r="K629" s="142"/>
      <c r="L629" s="142"/>
      <c r="M629" s="142"/>
      <c r="N629" s="142"/>
      <c r="O629" s="142"/>
      <c r="P629" s="142"/>
      <c r="Q629" s="142"/>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row>
    <row r="630" spans="1:42" ht="15.75" customHeight="1">
      <c r="A630" s="142"/>
      <c r="B630" s="142"/>
      <c r="C630" s="142"/>
      <c r="D630" s="142"/>
      <c r="E630" s="142"/>
      <c r="F630" s="142"/>
      <c r="G630" s="142"/>
      <c r="H630" s="142"/>
      <c r="I630" s="142"/>
      <c r="J630" s="142"/>
      <c r="K630" s="142"/>
      <c r="L630" s="142"/>
      <c r="M630" s="142"/>
      <c r="N630" s="142"/>
      <c r="O630" s="142"/>
      <c r="P630" s="142"/>
      <c r="Q630" s="142"/>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row>
    <row r="631" spans="1:42" ht="15.75" customHeight="1">
      <c r="A631" s="142"/>
      <c r="B631" s="142"/>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row>
    <row r="632" spans="1:42" ht="15.75" customHeight="1">
      <c r="A632" s="142"/>
      <c r="B632" s="142"/>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row>
    <row r="633" spans="1:42" ht="15.75" customHeight="1">
      <c r="A633" s="142"/>
      <c r="B633" s="142"/>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row>
    <row r="634" spans="1:42" ht="15.75" customHeight="1">
      <c r="A634" s="142"/>
      <c r="B634" s="142"/>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row>
    <row r="635" spans="1:42" ht="15.75" customHeight="1">
      <c r="A635" s="142"/>
      <c r="B635" s="142"/>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row>
    <row r="636" spans="1:42" ht="15.75" customHeight="1">
      <c r="A636" s="142"/>
      <c r="B636" s="142"/>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row>
    <row r="637" spans="1:42" ht="15.75" customHeight="1">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row>
    <row r="638" spans="1:42" ht="15.75" customHeight="1">
      <c r="A638" s="142"/>
      <c r="B638" s="142"/>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row>
    <row r="639" spans="1:42" ht="15.75" customHeight="1">
      <c r="A639" s="142"/>
      <c r="B639" s="142"/>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row>
    <row r="640" spans="1:42" ht="15.75" customHeight="1">
      <c r="A640" s="142"/>
      <c r="B640" s="142"/>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row>
    <row r="641" spans="1:42" ht="15.75" customHeight="1">
      <c r="A641" s="142"/>
      <c r="B641" s="142"/>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row>
    <row r="642" spans="1:42" ht="15.75" customHeight="1">
      <c r="A642" s="142"/>
      <c r="B642" s="142"/>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row>
    <row r="643" spans="1:42" ht="15.75" customHeight="1">
      <c r="A643" s="142"/>
      <c r="B643" s="142"/>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row>
    <row r="644" spans="1:42" ht="15.75" customHeight="1">
      <c r="A644" s="142"/>
      <c r="B644" s="142"/>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row>
    <row r="645" spans="1:42" ht="15.75" customHeight="1">
      <c r="A645" s="142"/>
      <c r="B645" s="142"/>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row>
    <row r="646" spans="1:42" ht="15.75" customHeight="1">
      <c r="A646" s="142"/>
      <c r="B646" s="142"/>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row>
    <row r="647" spans="1:42" ht="15.75" customHeight="1">
      <c r="A647" s="142"/>
      <c r="B647" s="142"/>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row>
    <row r="648" spans="1:42" ht="15.75" customHeight="1">
      <c r="A648" s="142"/>
      <c r="B648" s="142"/>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row>
    <row r="649" spans="1:42" ht="15.75" customHeight="1">
      <c r="A649" s="142"/>
      <c r="B649" s="142"/>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row>
    <row r="650" spans="1:42" ht="15.75" customHeight="1">
      <c r="A650" s="142"/>
      <c r="B650" s="142"/>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row>
    <row r="651" spans="1:42" ht="15.75" customHeight="1">
      <c r="A651" s="142"/>
      <c r="B651" s="142"/>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row>
    <row r="652" spans="1:42" ht="15.75" customHeight="1">
      <c r="A652" s="142"/>
      <c r="B652" s="142"/>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row>
    <row r="653" spans="1:42" ht="15.75" customHeight="1">
      <c r="A653" s="142"/>
      <c r="B653" s="142"/>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row>
    <row r="654" spans="1:42" ht="15.75" customHeight="1">
      <c r="A654" s="142"/>
      <c r="B654" s="142"/>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row>
    <row r="655" spans="1:42" ht="15.75" customHeight="1">
      <c r="A655" s="142"/>
      <c r="B655" s="142"/>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row>
    <row r="656" spans="1:42" ht="15.75" customHeight="1">
      <c r="A656" s="142"/>
      <c r="B656" s="142"/>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row>
    <row r="657" spans="1:42" ht="15.75" customHeight="1">
      <c r="A657" s="142"/>
      <c r="B657" s="142"/>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row>
    <row r="658" spans="1:42" ht="15.75" customHeight="1">
      <c r="A658" s="142"/>
      <c r="B658" s="142"/>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row>
    <row r="659" spans="1:42" ht="15.75" customHeight="1">
      <c r="A659" s="142"/>
      <c r="B659" s="142"/>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row>
    <row r="660" spans="1:42" ht="15.75" customHeight="1">
      <c r="A660" s="142"/>
      <c r="B660" s="142"/>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row>
    <row r="661" spans="1:42" ht="15.75" customHeight="1">
      <c r="A661" s="142"/>
      <c r="B661" s="142"/>
      <c r="C661" s="142"/>
      <c r="D661" s="142"/>
      <c r="E661" s="142"/>
      <c r="F661" s="142"/>
      <c r="G661" s="142"/>
      <c r="H661" s="142"/>
      <c r="I661" s="142"/>
      <c r="J661" s="142"/>
      <c r="K661" s="142"/>
      <c r="L661" s="142"/>
      <c r="M661" s="142"/>
      <c r="N661" s="142"/>
      <c r="O661" s="142"/>
      <c r="P661" s="142"/>
      <c r="Q661" s="142"/>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row>
    <row r="662" spans="1:42" ht="15.75" customHeight="1">
      <c r="A662" s="142"/>
      <c r="B662" s="142"/>
      <c r="C662" s="142"/>
      <c r="D662" s="142"/>
      <c r="E662" s="142"/>
      <c r="F662" s="142"/>
      <c r="G662" s="142"/>
      <c r="H662" s="142"/>
      <c r="I662" s="142"/>
      <c r="J662" s="142"/>
      <c r="K662" s="142"/>
      <c r="L662" s="142"/>
      <c r="M662" s="142"/>
      <c r="N662" s="142"/>
      <c r="O662" s="142"/>
      <c r="P662" s="142"/>
      <c r="Q662" s="142"/>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row>
    <row r="663" spans="1:42" ht="15.75" customHeight="1">
      <c r="A663" s="142"/>
      <c r="B663" s="142"/>
      <c r="C663" s="142"/>
      <c r="D663" s="142"/>
      <c r="E663" s="142"/>
      <c r="F663" s="142"/>
      <c r="G663" s="142"/>
      <c r="H663" s="142"/>
      <c r="I663" s="142"/>
      <c r="J663" s="142"/>
      <c r="K663" s="142"/>
      <c r="L663" s="142"/>
      <c r="M663" s="142"/>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row>
    <row r="664" spans="1:42" ht="15.75" customHeight="1">
      <c r="A664" s="142"/>
      <c r="B664" s="142"/>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row>
    <row r="665" spans="1:42" ht="15.75" customHeight="1">
      <c r="A665" s="142"/>
      <c r="B665" s="142"/>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row>
    <row r="666" spans="1:42" ht="15.75" customHeight="1">
      <c r="A666" s="142"/>
      <c r="B666" s="142"/>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row>
    <row r="667" spans="1:42" ht="15.75" customHeight="1">
      <c r="A667" s="142"/>
      <c r="B667" s="142"/>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row>
    <row r="668" spans="1:42" ht="15.75" customHeight="1">
      <c r="A668" s="142"/>
      <c r="B668" s="142"/>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row>
    <row r="669" spans="1:42" ht="15.75" customHeight="1">
      <c r="A669" s="142"/>
      <c r="B669" s="142"/>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row>
    <row r="670" spans="1:42" ht="15.75" customHeight="1">
      <c r="A670" s="142"/>
      <c r="B670" s="142"/>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row>
    <row r="671" spans="1:42" ht="15.75" customHeight="1">
      <c r="A671" s="142"/>
      <c r="B671" s="142"/>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row>
    <row r="672" spans="1:42" ht="15.75" customHeight="1">
      <c r="A672" s="142"/>
      <c r="B672" s="142"/>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row>
    <row r="673" spans="1:42" ht="15.75" customHeight="1">
      <c r="A673" s="142"/>
      <c r="B673" s="142"/>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row>
    <row r="674" spans="1:42" ht="15.75" customHeight="1">
      <c r="A674" s="142"/>
      <c r="B674" s="142"/>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row>
    <row r="675" spans="1:42" ht="15.75" customHeight="1">
      <c r="A675" s="142"/>
      <c r="B675" s="142"/>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row>
    <row r="676" spans="1:42" ht="15.75" customHeight="1">
      <c r="A676" s="142"/>
      <c r="B676" s="142"/>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row>
    <row r="677" spans="1:42" ht="15.75" customHeight="1">
      <c r="A677" s="142"/>
      <c r="B677" s="142"/>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row>
    <row r="678" spans="1:42" ht="15.75" customHeight="1">
      <c r="A678" s="142"/>
      <c r="B678" s="142"/>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row>
    <row r="679" spans="1:42" ht="15.75" customHeight="1">
      <c r="A679" s="142"/>
      <c r="B679" s="142"/>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row>
    <row r="680" spans="1:42" ht="15.75" customHeight="1">
      <c r="A680" s="142"/>
      <c r="B680" s="142"/>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row>
    <row r="681" spans="1:42" ht="15.75" customHeight="1">
      <c r="A681" s="142"/>
      <c r="B681" s="142"/>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row>
    <row r="682" spans="1:42" ht="15.75" customHeight="1">
      <c r="A682" s="142"/>
      <c r="B682" s="142"/>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row>
    <row r="683" spans="1:42" ht="15.75" customHeight="1">
      <c r="A683" s="142"/>
      <c r="B683" s="142"/>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row>
    <row r="684" spans="1:42" ht="15.75" customHeight="1">
      <c r="A684" s="142"/>
      <c r="B684" s="142"/>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row>
    <row r="685" spans="1:42" ht="15.75" customHeight="1">
      <c r="A685" s="142"/>
      <c r="B685" s="14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row>
    <row r="686" spans="1:42" ht="15.75" customHeight="1">
      <c r="A686" s="142"/>
      <c r="B686" s="142"/>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row>
    <row r="687" spans="1:42" ht="15.75" customHeight="1">
      <c r="A687" s="142"/>
      <c r="B687" s="142"/>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row>
    <row r="688" spans="1:42" ht="15.75" customHeight="1">
      <c r="A688" s="142"/>
      <c r="B688" s="142"/>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row>
    <row r="689" spans="1:42" ht="15.75" customHeight="1">
      <c r="A689" s="142"/>
      <c r="B689" s="142"/>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row>
    <row r="690" spans="1:42" ht="15.75" customHeight="1">
      <c r="A690" s="142"/>
      <c r="B690" s="142"/>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row>
    <row r="691" spans="1:42" ht="15.75" customHeight="1">
      <c r="A691" s="142"/>
      <c r="B691" s="142"/>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row>
    <row r="692" spans="1:42" ht="15.75" customHeight="1">
      <c r="A692" s="142"/>
      <c r="B692" s="142"/>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row>
    <row r="693" spans="1:42" ht="15.75" customHeight="1">
      <c r="A693" s="142"/>
      <c r="B693" s="142"/>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row>
    <row r="694" spans="1:42" ht="15.75" customHeight="1">
      <c r="A694" s="142"/>
      <c r="B694" s="142"/>
      <c r="C694" s="142"/>
      <c r="D694" s="142"/>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row>
    <row r="695" spans="1:42" ht="15.75" customHeight="1">
      <c r="A695" s="142"/>
      <c r="B695" s="142"/>
      <c r="C695" s="142"/>
      <c r="D695" s="142"/>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row>
    <row r="696" spans="1:42" ht="15.75" customHeight="1">
      <c r="A696" s="142"/>
      <c r="B696" s="142"/>
      <c r="C696" s="142"/>
      <c r="D696" s="142"/>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row>
    <row r="697" spans="1:42" ht="15.75" customHeight="1">
      <c r="A697" s="142"/>
      <c r="B697" s="142"/>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row>
    <row r="698" spans="1:42" ht="15.75" customHeight="1">
      <c r="A698" s="142"/>
      <c r="B698" s="142"/>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row>
    <row r="699" spans="1:42" ht="15.75" customHeight="1">
      <c r="A699" s="142"/>
      <c r="B699" s="142"/>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row>
    <row r="700" spans="1:42" ht="15.75" customHeight="1">
      <c r="A700" s="142"/>
      <c r="B700" s="142"/>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row>
    <row r="701" spans="1:42" ht="15.75" customHeight="1">
      <c r="A701" s="142"/>
      <c r="B701" s="142"/>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row>
    <row r="702" spans="1:42" ht="15.75" customHeight="1">
      <c r="A702" s="142"/>
      <c r="B702" s="142"/>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row>
    <row r="703" spans="1:42" ht="15.75" customHeight="1">
      <c r="A703" s="142"/>
      <c r="B703" s="142"/>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row>
    <row r="704" spans="1:42" ht="15.75" customHeight="1">
      <c r="A704" s="142"/>
      <c r="B704" s="142"/>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row>
    <row r="705" spans="1:42" ht="15.75" customHeight="1">
      <c r="A705" s="142"/>
      <c r="B705" s="142"/>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row>
    <row r="706" spans="1:42" ht="15.75" customHeight="1">
      <c r="A706" s="142"/>
      <c r="B706" s="142"/>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row>
    <row r="707" spans="1:42" ht="15.75" customHeight="1">
      <c r="A707" s="142"/>
      <c r="B707" s="142"/>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row>
    <row r="708" spans="1:42" ht="15.75" customHeight="1">
      <c r="A708" s="142"/>
      <c r="B708" s="142"/>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row>
    <row r="709" spans="1:42" ht="15.75" customHeight="1">
      <c r="A709" s="142"/>
      <c r="B709" s="142"/>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row>
    <row r="710" spans="1:42" ht="15.75" customHeight="1">
      <c r="A710" s="142"/>
      <c r="B710" s="142"/>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row>
    <row r="711" spans="1:42" ht="15.75" customHeight="1">
      <c r="A711" s="142"/>
      <c r="B711" s="142"/>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row>
    <row r="712" spans="1:42" ht="15.75" customHeight="1">
      <c r="A712" s="142"/>
      <c r="B712" s="142"/>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row>
    <row r="713" spans="1:42" ht="15.75" customHeight="1">
      <c r="A713" s="142"/>
      <c r="B713" s="142"/>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row>
    <row r="714" spans="1:42" ht="15.75" customHeight="1">
      <c r="A714" s="142"/>
      <c r="B714" s="142"/>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row>
    <row r="715" spans="1:42" ht="15.75" customHeight="1">
      <c r="A715" s="142"/>
      <c r="B715" s="142"/>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row>
    <row r="716" spans="1:42" ht="15.75" customHeight="1">
      <c r="A716" s="142"/>
      <c r="B716" s="142"/>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row>
    <row r="717" spans="1:42" ht="15.75" customHeight="1">
      <c r="A717" s="142"/>
      <c r="B717" s="142"/>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row>
    <row r="718" spans="1:42" ht="15.75" customHeight="1">
      <c r="A718" s="142"/>
      <c r="B718" s="142"/>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row>
    <row r="719" spans="1:42" ht="15.75" customHeight="1">
      <c r="A719" s="142"/>
      <c r="B719" s="142"/>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row>
    <row r="720" spans="1:42" ht="15.75" customHeight="1">
      <c r="A720" s="142"/>
      <c r="B720" s="142"/>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row>
    <row r="721" spans="1:42" ht="15.75" customHeight="1">
      <c r="A721" s="142"/>
      <c r="B721" s="142"/>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row>
    <row r="722" spans="1:42" ht="15.75" customHeight="1">
      <c r="A722" s="142"/>
      <c r="B722" s="142"/>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row>
    <row r="723" spans="1:42" ht="15.75" customHeight="1">
      <c r="A723" s="142"/>
      <c r="B723" s="142"/>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row>
    <row r="724" spans="1:42" ht="15.75" customHeight="1">
      <c r="A724" s="142"/>
      <c r="B724" s="142"/>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row>
    <row r="725" spans="1:42" ht="15.75" customHeight="1">
      <c r="A725" s="142"/>
      <c r="B725" s="142"/>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row>
    <row r="726" spans="1:42" ht="15.75" customHeight="1">
      <c r="A726" s="142"/>
      <c r="B726" s="142"/>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row>
    <row r="727" spans="1:42" ht="15.75" customHeight="1">
      <c r="A727" s="142"/>
      <c r="B727" s="142"/>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row>
    <row r="728" spans="1:42" ht="15.75" customHeight="1">
      <c r="A728" s="142"/>
      <c r="B728" s="142"/>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row>
    <row r="729" spans="1:42" ht="15.75" customHeight="1">
      <c r="A729" s="142"/>
      <c r="B729" s="142"/>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row>
    <row r="730" spans="1:42" ht="15.75" customHeight="1">
      <c r="A730" s="142"/>
      <c r="B730" s="142"/>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row>
    <row r="731" spans="1:42" ht="15.75" customHeight="1">
      <c r="A731" s="142"/>
      <c r="B731" s="142"/>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row>
    <row r="732" spans="1:42" ht="15.75" customHeight="1">
      <c r="A732" s="142"/>
      <c r="B732" s="142"/>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row>
    <row r="733" spans="1:42" ht="15.75" customHeight="1">
      <c r="A733" s="142"/>
      <c r="B733" s="142"/>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row>
    <row r="734" spans="1:42" ht="15.75" customHeight="1">
      <c r="A734" s="142"/>
      <c r="B734" s="142"/>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row>
    <row r="735" spans="1:42" ht="15.75" customHeight="1">
      <c r="A735" s="142"/>
      <c r="B735" s="142"/>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row>
    <row r="736" spans="1:42" ht="15.75" customHeight="1">
      <c r="A736" s="142"/>
      <c r="B736" s="142"/>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row>
    <row r="737" spans="1:42" ht="15.75" customHeight="1">
      <c r="A737" s="142"/>
      <c r="B737" s="142"/>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row>
    <row r="738" spans="1:42" ht="15.75" customHeight="1">
      <c r="A738" s="142"/>
      <c r="B738" s="142"/>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row>
    <row r="739" spans="1:42" ht="15.75" customHeight="1">
      <c r="A739" s="142"/>
      <c r="B739" s="142"/>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row>
    <row r="740" spans="1:42" ht="15.75" customHeight="1">
      <c r="A740" s="142"/>
      <c r="B740" s="142"/>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row>
    <row r="741" spans="1:42" ht="15.75" customHeight="1">
      <c r="A741" s="142"/>
      <c r="B741" s="142"/>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row>
    <row r="742" spans="1:42" ht="15.75" customHeight="1">
      <c r="A742" s="142"/>
      <c r="B742" s="142"/>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row>
    <row r="743" spans="1:42" ht="15.75" customHeight="1">
      <c r="A743" s="142"/>
      <c r="B743" s="142"/>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row>
    <row r="744" spans="1:42" ht="15.75" customHeight="1">
      <c r="A744" s="142"/>
      <c r="B744" s="142"/>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row>
    <row r="745" spans="1:42" ht="15.75" customHeight="1">
      <c r="A745" s="142"/>
      <c r="B745" s="142"/>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row>
    <row r="746" spans="1:42" ht="15.75" customHeight="1">
      <c r="A746" s="142"/>
      <c r="B746" s="142"/>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row>
    <row r="747" spans="1:42" ht="15.75" customHeight="1">
      <c r="A747" s="142"/>
      <c r="B747" s="142"/>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row>
    <row r="748" spans="1:42" ht="15.75" customHeight="1">
      <c r="A748" s="142"/>
      <c r="B748" s="142"/>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row>
    <row r="749" spans="1:42" ht="15.75" customHeight="1">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row>
    <row r="750" spans="1:42" ht="15.75" customHeight="1">
      <c r="A750" s="142"/>
      <c r="B750" s="142"/>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row>
    <row r="751" spans="1:42" ht="15.75" customHeight="1">
      <c r="A751" s="142"/>
      <c r="B751" s="142"/>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row>
    <row r="752" spans="1:42" ht="15.75" customHeight="1">
      <c r="A752" s="142"/>
      <c r="B752" s="142"/>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row>
    <row r="753" spans="1:42" ht="15.75" customHeight="1">
      <c r="A753" s="142"/>
      <c r="B753" s="142"/>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row>
    <row r="754" spans="1:42" ht="15.75" customHeight="1">
      <c r="A754" s="142"/>
      <c r="B754" s="142"/>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row>
    <row r="755" spans="1:42" ht="15.75" customHeight="1">
      <c r="A755" s="142"/>
      <c r="B755" s="142"/>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row>
    <row r="756" spans="1:42" ht="15.75" customHeight="1">
      <c r="A756" s="142"/>
      <c r="B756" s="142"/>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row>
    <row r="757" spans="1:42" ht="15.75" customHeight="1">
      <c r="A757" s="142"/>
      <c r="B757" s="142"/>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row>
    <row r="758" spans="1:42" ht="15.75" customHeight="1">
      <c r="A758" s="142"/>
      <c r="B758" s="142"/>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row>
    <row r="759" spans="1:42" ht="15.75" customHeight="1">
      <c r="A759" s="142"/>
      <c r="B759" s="142"/>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row>
    <row r="760" spans="1:42" ht="15.75" customHeight="1">
      <c r="A760" s="142"/>
      <c r="B760" s="142"/>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row>
    <row r="761" spans="1:42" ht="15.75" customHeight="1">
      <c r="A761" s="142"/>
      <c r="B761" s="142"/>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row>
    <row r="762" spans="1:42" ht="15.75" customHeight="1">
      <c r="A762" s="142"/>
      <c r="B762" s="142"/>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row>
    <row r="763" spans="1:42" ht="15.75" customHeight="1">
      <c r="A763" s="142"/>
      <c r="B763" s="142"/>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row>
    <row r="764" spans="1:42" ht="15.75" customHeight="1">
      <c r="A764" s="142"/>
      <c r="B764" s="142"/>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row>
    <row r="765" spans="1:42" ht="15.75" customHeight="1">
      <c r="A765" s="142"/>
      <c r="B765" s="14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row>
    <row r="766" spans="1:42" ht="15.75" customHeight="1">
      <c r="A766" s="142"/>
      <c r="B766" s="142"/>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row>
    <row r="767" spans="1:42" ht="15.75" customHeight="1">
      <c r="A767" s="142"/>
      <c r="B767" s="142"/>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row>
    <row r="768" spans="1:42" ht="15.75" customHeight="1">
      <c r="A768" s="142"/>
      <c r="B768" s="142"/>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row>
    <row r="769" spans="1:42" ht="15.75" customHeight="1">
      <c r="A769" s="142"/>
      <c r="B769" s="142"/>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row>
    <row r="770" spans="1:42" ht="15.75" customHeight="1">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row>
    <row r="771" spans="1:42" ht="15.75" customHeight="1">
      <c r="A771" s="142"/>
      <c r="B771" s="142"/>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row>
    <row r="772" spans="1:42" ht="15.75" customHeight="1">
      <c r="A772" s="142"/>
      <c r="B772" s="142"/>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row>
    <row r="773" spans="1:42" ht="15.75" customHeight="1">
      <c r="A773" s="142"/>
      <c r="B773" s="142"/>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row>
    <row r="774" spans="1:42" ht="15.75" customHeight="1">
      <c r="A774" s="142"/>
      <c r="B774" s="142"/>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row>
    <row r="775" spans="1:42" ht="15.75" customHeight="1">
      <c r="A775" s="14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row>
    <row r="776" spans="1:42" ht="15.75" customHeight="1">
      <c r="A776" s="142"/>
      <c r="B776" s="142"/>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row>
    <row r="777" spans="1:42" ht="15.75" customHeight="1">
      <c r="A777" s="142"/>
      <c r="B777" s="142"/>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row>
    <row r="778" spans="1:42" ht="15.75" customHeight="1">
      <c r="A778" s="142"/>
      <c r="B778" s="142"/>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row>
    <row r="779" spans="1:42" ht="15.75" customHeight="1">
      <c r="A779" s="142"/>
      <c r="B779" s="142"/>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row>
    <row r="780" spans="1:42" ht="15.75" customHeight="1">
      <c r="A780" s="142"/>
      <c r="B780" s="142"/>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row>
    <row r="781" spans="1:42" ht="15.75" customHeight="1">
      <c r="A781" s="142"/>
      <c r="B781" s="142"/>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row>
    <row r="782" spans="1:42" ht="15.75" customHeight="1">
      <c r="A782" s="142"/>
      <c r="B782" s="142"/>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row>
    <row r="783" spans="1:42" ht="15.75" customHeight="1">
      <c r="A783" s="142"/>
      <c r="B783" s="142"/>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row>
    <row r="784" spans="1:42" ht="15.75" customHeight="1">
      <c r="A784" s="142"/>
      <c r="B784" s="142"/>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row>
    <row r="785" spans="1:42" ht="15.75" customHeight="1">
      <c r="A785" s="142"/>
      <c r="B785" s="142"/>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row>
    <row r="786" spans="1:42" ht="15.75" customHeight="1">
      <c r="A786" s="142"/>
      <c r="B786" s="142"/>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row>
    <row r="787" spans="1:42" ht="15.75" customHeight="1">
      <c r="A787" s="142"/>
      <c r="B787" s="142"/>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row>
    <row r="788" spans="1:42" ht="15.75" customHeight="1">
      <c r="A788" s="142"/>
      <c r="B788" s="142"/>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row>
    <row r="789" spans="1:42" ht="15.75" customHeight="1">
      <c r="A789" s="142"/>
      <c r="B789" s="142"/>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row>
    <row r="790" spans="1:42" ht="15.75" customHeight="1">
      <c r="A790" s="142"/>
      <c r="B790" s="142"/>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row>
    <row r="791" spans="1:42" ht="15.75" customHeight="1">
      <c r="A791" s="142"/>
      <c r="B791" s="142"/>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row>
    <row r="792" spans="1:42" ht="15.75" customHeight="1">
      <c r="A792" s="142"/>
      <c r="B792" s="142"/>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row>
    <row r="793" spans="1:42" ht="15.75" customHeight="1">
      <c r="A793" s="142"/>
      <c r="B793" s="142"/>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row>
    <row r="794" spans="1:42" ht="15.75" customHeight="1">
      <c r="A794" s="142"/>
      <c r="B794" s="142"/>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row>
    <row r="795" spans="1:42" ht="15.75" customHeight="1">
      <c r="A795" s="142"/>
      <c r="B795" s="142"/>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row>
    <row r="796" spans="1:42" ht="15.75" customHeight="1">
      <c r="A796" s="142"/>
      <c r="B796" s="142"/>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row>
    <row r="797" spans="1:42" ht="15.75" customHeight="1">
      <c r="A797" s="142"/>
      <c r="B797" s="142"/>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row>
    <row r="798" spans="1:42" ht="15.75" customHeight="1">
      <c r="A798" s="142"/>
      <c r="B798" s="142"/>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row>
    <row r="799" spans="1:42" ht="15.75" customHeight="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row>
    <row r="800" spans="1:42" ht="15.75" customHeight="1">
      <c r="A800" s="142"/>
      <c r="B800" s="142"/>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row>
    <row r="801" spans="1:42" ht="15.75" customHeight="1">
      <c r="A801" s="142"/>
      <c r="B801" s="142"/>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row>
    <row r="802" spans="1:42" ht="15.75" customHeight="1">
      <c r="A802" s="142"/>
      <c r="B802" s="142"/>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row>
    <row r="803" spans="1:42" ht="15.75" customHeight="1">
      <c r="A803" s="142"/>
      <c r="B803" s="142"/>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row>
    <row r="804" spans="1:42" ht="15.75" customHeight="1">
      <c r="A804" s="142"/>
      <c r="B804" s="142"/>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row>
    <row r="805" spans="1:42" ht="15.75" customHeight="1">
      <c r="A805" s="142"/>
      <c r="B805" s="142"/>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row>
    <row r="806" spans="1:42" ht="15.75" customHeight="1">
      <c r="A806" s="142"/>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row>
    <row r="807" spans="1:42" ht="15.75" customHeight="1">
      <c r="A807" s="142"/>
      <c r="B807" s="142"/>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row>
    <row r="808" spans="1:42" ht="15.75" customHeight="1">
      <c r="A808" s="142"/>
      <c r="B808" s="142"/>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row>
    <row r="809" spans="1:42" ht="15.75" customHeight="1">
      <c r="A809" s="142"/>
      <c r="B809" s="142"/>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row>
    <row r="810" spans="1:42" ht="15.75" customHeight="1">
      <c r="A810" s="142"/>
      <c r="B810" s="142"/>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row>
    <row r="811" spans="1:42" ht="15.75" customHeight="1">
      <c r="A811" s="142"/>
      <c r="B811" s="142"/>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row>
    <row r="812" spans="1:42" ht="15.75" customHeight="1">
      <c r="A812" s="142"/>
      <c r="B812" s="142"/>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row>
    <row r="813" spans="1:42" ht="15.75" customHeight="1">
      <c r="A813" s="142"/>
      <c r="B813" s="142"/>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row>
    <row r="814" spans="1:42" ht="15.75" customHeight="1">
      <c r="A814" s="142"/>
      <c r="B814" s="142"/>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row>
    <row r="815" spans="1:42" ht="15.75" customHeight="1">
      <c r="A815" s="142"/>
      <c r="B815" s="142"/>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row>
    <row r="816" spans="1:42" ht="15.75" customHeight="1">
      <c r="A816" s="142"/>
      <c r="B816" s="142"/>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row>
    <row r="817" spans="1:42" ht="15.75" customHeight="1">
      <c r="A817" s="142"/>
      <c r="B817" s="142"/>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row>
    <row r="818" spans="1:42" ht="15.75" customHeight="1">
      <c r="A818" s="142"/>
      <c r="B818" s="142"/>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row>
    <row r="819" spans="1:42" ht="15.75" customHeight="1">
      <c r="A819" s="142"/>
      <c r="B819" s="142"/>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row>
    <row r="820" spans="1:42" ht="15.75" customHeight="1">
      <c r="A820" s="142"/>
      <c r="B820" s="142"/>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row>
    <row r="821" spans="1:42" ht="15.75" customHeight="1">
      <c r="A821" s="142"/>
      <c r="B821" s="142"/>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row>
    <row r="822" spans="1:42" ht="15.75" customHeight="1">
      <c r="A822" s="142"/>
      <c r="B822" s="142"/>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row>
    <row r="823" spans="1:42" ht="15.75" customHeight="1">
      <c r="A823" s="142"/>
      <c r="B823" s="142"/>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row>
    <row r="824" spans="1:42" ht="15.75" customHeight="1">
      <c r="A824" s="142"/>
      <c r="B824" s="142"/>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row>
    <row r="825" spans="1:42" ht="15.75" customHeight="1">
      <c r="A825" s="142"/>
      <c r="B825" s="142"/>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row>
    <row r="826" spans="1:42" ht="15.75" customHeight="1">
      <c r="A826" s="142"/>
      <c r="B826" s="142"/>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row>
    <row r="827" spans="1:42" ht="15.75" customHeight="1">
      <c r="A827" s="142"/>
      <c r="B827" s="142"/>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row>
    <row r="828" spans="1:42" ht="15.75" customHeight="1">
      <c r="A828" s="142"/>
      <c r="B828" s="142"/>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row>
    <row r="829" spans="1:42" ht="15.75" customHeight="1">
      <c r="A829" s="142"/>
      <c r="B829" s="142"/>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row>
    <row r="830" spans="1:42" ht="15.75" customHeight="1">
      <c r="A830" s="142"/>
      <c r="B830" s="142"/>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row>
    <row r="831" spans="1:42" ht="15.75" customHeight="1">
      <c r="A831" s="142"/>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row>
    <row r="832" spans="1:42" ht="15.75" customHeight="1">
      <c r="A832" s="142"/>
      <c r="B832" s="142"/>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row>
    <row r="833" spans="1:42" ht="15.75" customHeight="1">
      <c r="A833" s="142"/>
      <c r="B833" s="142"/>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row>
    <row r="834" spans="1:42" ht="15.75" customHeight="1">
      <c r="A834" s="142"/>
      <c r="B834" s="142"/>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row>
    <row r="835" spans="1:42" ht="15.75" customHeight="1">
      <c r="A835" s="142"/>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row>
    <row r="836" spans="1:42" ht="15.75" customHeight="1">
      <c r="A836" s="142"/>
      <c r="B836" s="142"/>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row>
    <row r="837" spans="1:42" ht="15.75" customHeight="1">
      <c r="A837" s="142"/>
      <c r="B837" s="142"/>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row>
    <row r="838" spans="1:42" ht="15.75" customHeight="1">
      <c r="A838" s="142"/>
      <c r="B838" s="142"/>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row>
    <row r="839" spans="1:42" ht="15.75" customHeight="1">
      <c r="A839" s="142"/>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row>
    <row r="840" spans="1:42" ht="15.75" customHeight="1">
      <c r="A840" s="142"/>
      <c r="B840" s="142"/>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row>
    <row r="841" spans="1:42" ht="15.75" customHeight="1">
      <c r="A841" s="142"/>
      <c r="B841" s="142"/>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row>
    <row r="842" spans="1:42" ht="15.75" customHeight="1">
      <c r="A842" s="142"/>
      <c r="B842" s="142"/>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row>
    <row r="843" spans="1:42" ht="15.75" customHeight="1">
      <c r="A843" s="142"/>
      <c r="B843" s="142"/>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row>
    <row r="844" spans="1:42" ht="15.75" customHeight="1">
      <c r="A844" s="142"/>
      <c r="B844" s="142"/>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row>
    <row r="845" spans="1:42" ht="15.75" customHeight="1">
      <c r="A845" s="142"/>
      <c r="B845" s="142"/>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row>
    <row r="846" spans="1:42" ht="15.75" customHeight="1">
      <c r="A846" s="142"/>
      <c r="B846" s="142"/>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row>
    <row r="847" spans="1:42" ht="15.75" customHeight="1">
      <c r="A847" s="142"/>
      <c r="B847" s="142"/>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row>
    <row r="848" spans="1:42" ht="15.75" customHeight="1">
      <c r="A848" s="142"/>
      <c r="B848" s="142"/>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row>
    <row r="849" spans="1:42" ht="15.75" customHeight="1">
      <c r="A849" s="142"/>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row>
    <row r="850" spans="1:42" ht="15.75" customHeight="1">
      <c r="A850" s="142"/>
      <c r="B850" s="142"/>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row>
    <row r="851" spans="1:42" ht="15.75" customHeight="1">
      <c r="A851" s="142"/>
      <c r="B851" s="142"/>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row>
    <row r="852" spans="1:42" ht="15.75" customHeight="1">
      <c r="A852" s="142"/>
      <c r="B852" s="142"/>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row>
    <row r="853" spans="1:42" ht="15.75" customHeight="1">
      <c r="A853" s="142"/>
      <c r="B853" s="142"/>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row>
    <row r="854" spans="1:42" ht="15.75" customHeight="1">
      <c r="A854" s="142"/>
      <c r="B854" s="142"/>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row>
    <row r="855" spans="1:42" ht="15.75" customHeight="1">
      <c r="A855" s="142"/>
      <c r="B855" s="142"/>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row>
    <row r="856" spans="1:42" ht="15.75" customHeight="1">
      <c r="A856" s="142"/>
      <c r="B856" s="142"/>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row>
    <row r="857" spans="1:42" ht="15.75" customHeight="1">
      <c r="A857" s="142"/>
      <c r="B857" s="142"/>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row>
    <row r="858" spans="1:42" ht="15.75" customHeight="1">
      <c r="A858" s="142"/>
      <c r="B858" s="142"/>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row>
    <row r="859" spans="1:42" ht="15.75" customHeight="1">
      <c r="A859" s="142"/>
      <c r="B859" s="142"/>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row>
    <row r="860" spans="1:42" ht="15.75" customHeight="1">
      <c r="A860" s="142"/>
      <c r="B860" s="142"/>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row>
    <row r="861" spans="1:42" ht="15.75" customHeight="1">
      <c r="A861" s="142"/>
      <c r="B861" s="142"/>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row>
    <row r="862" spans="1:42" ht="15.75" customHeight="1">
      <c r="A862" s="142"/>
      <c r="B862" s="142"/>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row>
    <row r="863" spans="1:42" ht="15.75" customHeight="1">
      <c r="A863" s="142"/>
      <c r="B863" s="14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row>
    <row r="864" spans="1:42" ht="15.75" customHeight="1">
      <c r="A864" s="142"/>
      <c r="B864" s="142"/>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row>
    <row r="865" spans="1:42" ht="15.75" customHeight="1">
      <c r="A865" s="142"/>
      <c r="B865" s="142"/>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row>
    <row r="866" spans="1:42" ht="15.75" customHeight="1">
      <c r="A866" s="142"/>
      <c r="B866" s="142"/>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row>
    <row r="867" spans="1:42" ht="15.75" customHeight="1">
      <c r="A867" s="142"/>
      <c r="B867" s="142"/>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row>
    <row r="868" spans="1:42" ht="15.75" customHeight="1">
      <c r="A868" s="142"/>
      <c r="B868" s="142"/>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row>
    <row r="869" spans="1:42" ht="15.75" customHeight="1">
      <c r="A869" s="142"/>
      <c r="B869" s="142"/>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row>
    <row r="870" spans="1:42" ht="15.75" customHeight="1">
      <c r="A870" s="142"/>
      <c r="B870" s="142"/>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row>
    <row r="871" spans="1:42" ht="15.75" customHeight="1">
      <c r="A871" s="142"/>
      <c r="B871" s="142"/>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row>
    <row r="872" spans="1:42" ht="15.75" customHeight="1">
      <c r="A872" s="142"/>
      <c r="B872" s="142"/>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row>
    <row r="873" spans="1:42" ht="15.75" customHeight="1">
      <c r="A873" s="142"/>
      <c r="B873" s="142"/>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row>
    <row r="874" spans="1:42" ht="15.75" customHeight="1">
      <c r="A874" s="142"/>
      <c r="B874" s="142"/>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row>
    <row r="875" spans="1:42" ht="15.75" customHeight="1">
      <c r="A875" s="142"/>
      <c r="B875" s="142"/>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row>
    <row r="876" spans="1:42" ht="15.75" customHeight="1">
      <c r="A876" s="142"/>
      <c r="B876" s="142"/>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row>
    <row r="877" spans="1:42" ht="15.75" customHeight="1">
      <c r="A877" s="142"/>
      <c r="B877" s="142"/>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row>
    <row r="878" spans="1:42" ht="15.75" customHeight="1">
      <c r="A878" s="142"/>
      <c r="B878" s="142"/>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row>
    <row r="879" spans="1:42" ht="15.75" customHeight="1">
      <c r="A879" s="142"/>
      <c r="B879" s="142"/>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row>
    <row r="880" spans="1:42" ht="15.75" customHeight="1">
      <c r="A880" s="142"/>
      <c r="B880" s="142"/>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row>
    <row r="881" spans="1:42" ht="15.75" customHeight="1">
      <c r="A881" s="142"/>
      <c r="B881" s="142"/>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row>
    <row r="882" spans="1:42" ht="15.75" customHeight="1">
      <c r="A882" s="142"/>
      <c r="B882" s="142"/>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row>
    <row r="883" spans="1:42" ht="15.75" customHeight="1">
      <c r="A883" s="142"/>
      <c r="B883" s="142"/>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row>
    <row r="884" spans="1:42" ht="15.75" customHeight="1">
      <c r="A884" s="142"/>
      <c r="B884" s="142"/>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row>
    <row r="885" spans="1:42" ht="15.75" customHeight="1">
      <c r="A885" s="142"/>
      <c r="B885" s="142"/>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row>
    <row r="886" spans="1:42" ht="15.75" customHeight="1">
      <c r="A886" s="142"/>
      <c r="B886" s="142"/>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row>
    <row r="887" spans="1:42" ht="15.75" customHeight="1">
      <c r="A887" s="142"/>
      <c r="B887" s="142"/>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row>
    <row r="888" spans="1:42" ht="15.75" customHeight="1">
      <c r="A888" s="142"/>
      <c r="B888" s="142"/>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row>
    <row r="889" spans="1:42" ht="15.75" customHeight="1">
      <c r="A889" s="142"/>
      <c r="B889" s="142"/>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row>
    <row r="890" spans="1:42" ht="15.75" customHeight="1">
      <c r="A890" s="142"/>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row>
    <row r="891" spans="1:42" ht="15.75" customHeight="1">
      <c r="A891" s="142"/>
      <c r="B891" s="142"/>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row>
    <row r="892" spans="1:42" ht="15.75" customHeight="1">
      <c r="A892" s="142"/>
      <c r="B892" s="142"/>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row>
    <row r="893" spans="1:42" ht="15.75" customHeight="1">
      <c r="A893" s="142"/>
      <c r="B893" s="142"/>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row>
    <row r="894" spans="1:42" ht="15.75" customHeight="1">
      <c r="A894" s="142"/>
      <c r="B894" s="142"/>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row>
    <row r="895" spans="1:42" ht="15.75" customHeight="1">
      <c r="A895" s="142"/>
      <c r="B895" s="142"/>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row>
    <row r="896" spans="1:42" ht="15.75" customHeight="1">
      <c r="A896" s="142"/>
      <c r="B896" s="142"/>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row>
    <row r="897" spans="1:42" ht="15.75" customHeight="1">
      <c r="A897" s="142"/>
      <c r="B897" s="142"/>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row>
    <row r="898" spans="1:42" ht="15.75" customHeight="1">
      <c r="A898" s="142"/>
      <c r="B898" s="142"/>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row>
    <row r="899" spans="1:42" ht="15.75" customHeight="1">
      <c r="A899" s="142"/>
      <c r="B899" s="142"/>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row>
    <row r="900" spans="1:42" ht="15.75" customHeight="1">
      <c r="A900" s="142"/>
      <c r="B900" s="142"/>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row>
    <row r="901" spans="1:42" ht="15.75" customHeight="1">
      <c r="A901" s="142"/>
      <c r="B901" s="14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row>
    <row r="902" spans="1:42" ht="15.75" customHeight="1">
      <c r="A902" s="142"/>
      <c r="B902" s="142"/>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row>
    <row r="903" spans="1:42" ht="15.75" customHeight="1">
      <c r="A903" s="142"/>
      <c r="B903" s="142"/>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row>
    <row r="904" spans="1:42" ht="15.75" customHeight="1">
      <c r="A904" s="142"/>
      <c r="B904" s="142"/>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row>
    <row r="905" spans="1:42" ht="15.75" customHeight="1">
      <c r="A905" s="142"/>
      <c r="B905" s="142"/>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row>
    <row r="906" spans="1:42" ht="15.75" customHeight="1">
      <c r="A906" s="142"/>
      <c r="B906" s="142"/>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row>
    <row r="907" spans="1:42" ht="15.75" customHeight="1">
      <c r="A907" s="142"/>
      <c r="B907" s="142"/>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row>
    <row r="908" spans="1:42" ht="15.75" customHeight="1">
      <c r="A908" s="142"/>
      <c r="B908" s="142"/>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row>
    <row r="909" spans="1:42" ht="15.75" customHeight="1">
      <c r="A909" s="142"/>
      <c r="B909" s="142"/>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row>
    <row r="910" spans="1:42" ht="15.75" customHeight="1">
      <c r="A910" s="142"/>
      <c r="B910" s="142"/>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row>
    <row r="911" spans="1:42" ht="15.75" customHeight="1">
      <c r="A911" s="142"/>
      <c r="B911" s="142"/>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row>
    <row r="912" spans="1:42" ht="15.75" customHeight="1">
      <c r="A912" s="142"/>
      <c r="B912" s="14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row>
    <row r="913" spans="1:42" ht="15.75" customHeight="1">
      <c r="A913" s="142"/>
      <c r="B913" s="142"/>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row>
    <row r="914" spans="1:42" ht="15.75" customHeight="1">
      <c r="A914" s="142"/>
      <c r="B914" s="142"/>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row>
    <row r="915" spans="1:42" ht="15.75" customHeight="1">
      <c r="A915" s="142"/>
      <c r="B915" s="142"/>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row>
    <row r="916" spans="1:42" ht="15.75" customHeight="1">
      <c r="A916" s="142"/>
      <c r="B916" s="142"/>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row>
    <row r="917" spans="1:42" ht="15.75" customHeight="1">
      <c r="A917" s="142"/>
      <c r="B917" s="142"/>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row>
    <row r="918" spans="1:42" ht="15.75" customHeight="1">
      <c r="A918" s="142"/>
      <c r="B918" s="142"/>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row>
    <row r="919" spans="1:42" ht="15.75" customHeight="1">
      <c r="A919" s="142"/>
      <c r="B919" s="142"/>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row>
    <row r="920" spans="1:42" ht="15.75" customHeight="1">
      <c r="A920" s="142"/>
      <c r="B920" s="142"/>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row>
    <row r="921" spans="1:42" ht="15.75" customHeight="1">
      <c r="A921" s="142"/>
      <c r="B921" s="142"/>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row>
    <row r="922" spans="1:42" ht="15.75" customHeight="1">
      <c r="A922" s="142"/>
      <c r="B922" s="142"/>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row>
    <row r="923" spans="1:42" ht="15.75" customHeight="1">
      <c r="A923" s="142"/>
      <c r="B923" s="142"/>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row>
    <row r="924" spans="1:42" ht="15.75" customHeight="1">
      <c r="A924" s="142"/>
      <c r="B924" s="142"/>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row>
    <row r="925" spans="1:42" ht="15.75" customHeight="1">
      <c r="A925" s="142"/>
      <c r="B925" s="142"/>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row>
    <row r="926" spans="1:42" ht="15.75" customHeight="1">
      <c r="A926" s="142"/>
      <c r="B926" s="142"/>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row>
    <row r="927" spans="1:42" ht="15.75" customHeight="1">
      <c r="A927" s="142"/>
      <c r="B927" s="142"/>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row>
    <row r="928" spans="1:42" ht="15.75" customHeight="1">
      <c r="A928" s="142"/>
      <c r="B928" s="142"/>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row>
    <row r="929" spans="1:42" ht="15.75" customHeight="1">
      <c r="A929" s="142"/>
      <c r="B929" s="142"/>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row>
    <row r="930" spans="1:42" ht="15.75" customHeight="1">
      <c r="A930" s="142"/>
      <c r="B930" s="142"/>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row>
    <row r="931" spans="1:42" ht="15.75" customHeight="1">
      <c r="A931" s="142"/>
      <c r="B931" s="142"/>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row>
    <row r="932" spans="1:42" ht="15.75" customHeight="1">
      <c r="A932" s="142"/>
      <c r="B932" s="142"/>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row>
    <row r="933" spans="1:42" ht="15.75" customHeight="1">
      <c r="A933" s="142"/>
      <c r="B933" s="142"/>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row>
    <row r="934" spans="1:42" ht="15.75" customHeight="1">
      <c r="A934" s="142"/>
      <c r="B934" s="142"/>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row>
    <row r="935" spans="1:42" ht="15.75" customHeight="1">
      <c r="A935" s="142"/>
      <c r="B935" s="142"/>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row>
    <row r="936" spans="1:42" ht="15.75" customHeight="1">
      <c r="A936" s="142"/>
      <c r="B936" s="142"/>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row>
    <row r="937" spans="1:42" ht="15.75" customHeight="1">
      <c r="A937" s="142"/>
      <c r="B937" s="142"/>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row>
    <row r="938" spans="1:42" ht="15.75" customHeight="1">
      <c r="A938" s="142"/>
      <c r="B938" s="142"/>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row>
    <row r="939" spans="1:42" ht="15.75" customHeight="1">
      <c r="A939" s="142"/>
      <c r="B939" s="142"/>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row>
    <row r="940" spans="1:42" ht="15.75" customHeight="1">
      <c r="A940" s="142"/>
      <c r="B940" s="142"/>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row>
    <row r="941" spans="1:42" ht="15.75" customHeight="1">
      <c r="A941" s="142"/>
      <c r="B941" s="142"/>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row>
    <row r="942" spans="1:42" ht="15.75" customHeight="1">
      <c r="A942" s="142"/>
      <c r="B942" s="142"/>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row>
    <row r="943" spans="1:42" ht="15.75" customHeight="1">
      <c r="A943" s="142"/>
      <c r="B943" s="142"/>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row>
    <row r="944" spans="1:42" ht="15.75" customHeight="1">
      <c r="A944" s="142"/>
      <c r="B944" s="142"/>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row>
    <row r="945" spans="1:42" ht="15.75" customHeight="1">
      <c r="A945" s="142"/>
      <c r="B945" s="142"/>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row>
    <row r="946" spans="1:42" ht="15.75" customHeight="1">
      <c r="A946" s="142"/>
      <c r="B946" s="142"/>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row>
    <row r="947" spans="1:42" ht="15.75" customHeight="1">
      <c r="A947" s="142"/>
      <c r="B947" s="142"/>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row>
    <row r="948" spans="1:42" ht="15.75" customHeight="1">
      <c r="A948" s="142"/>
      <c r="B948" s="142"/>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row>
    <row r="949" spans="1:42" ht="15.75" customHeight="1">
      <c r="A949" s="142"/>
      <c r="B949" s="142"/>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row>
    <row r="950" spans="1:42" ht="15.75" customHeight="1">
      <c r="A950" s="142"/>
      <c r="B950" s="142"/>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row>
    <row r="951" spans="1:42" ht="15.75" customHeight="1">
      <c r="A951" s="142"/>
      <c r="B951" s="142"/>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row>
    <row r="952" spans="1:42" ht="15.75" customHeight="1">
      <c r="A952" s="142"/>
      <c r="B952" s="142"/>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row>
    <row r="953" spans="1:42" ht="15.75" customHeight="1">
      <c r="A953" s="142"/>
      <c r="B953" s="142"/>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row>
    <row r="954" spans="1:42" ht="15.75" customHeight="1">
      <c r="A954" s="142"/>
      <c r="B954" s="142"/>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row>
    <row r="955" spans="1:42" ht="15.75" customHeight="1">
      <c r="A955" s="142"/>
      <c r="B955" s="142"/>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row>
    <row r="956" spans="1:42" ht="15.75" customHeight="1">
      <c r="A956" s="142"/>
      <c r="B956" s="142"/>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row>
    <row r="957" spans="1:42" ht="15.75" customHeight="1">
      <c r="A957" s="142"/>
      <c r="B957" s="142"/>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row>
    <row r="958" spans="1:42" ht="15.75" customHeight="1">
      <c r="A958" s="142"/>
      <c r="B958" s="142"/>
      <c r="C958" s="142"/>
      <c r="D958" s="142"/>
      <c r="E958" s="142"/>
      <c r="F958" s="142"/>
      <c r="G958" s="142"/>
      <c r="H958" s="142"/>
      <c r="I958" s="142"/>
      <c r="J958" s="142"/>
      <c r="K958" s="142"/>
      <c r="L958" s="142"/>
      <c r="M958" s="142"/>
      <c r="N958" s="142"/>
      <c r="O958" s="142"/>
      <c r="P958" s="142"/>
      <c r="Q958" s="142"/>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row>
    <row r="959" spans="1:42" ht="15.75" customHeight="1">
      <c r="A959" s="142"/>
      <c r="B959" s="142"/>
      <c r="C959" s="142"/>
      <c r="D959" s="142"/>
      <c r="E959" s="142"/>
      <c r="F959" s="142"/>
      <c r="G959" s="142"/>
      <c r="H959" s="142"/>
      <c r="I959" s="142"/>
      <c r="J959" s="142"/>
      <c r="K959" s="142"/>
      <c r="L959" s="142"/>
      <c r="M959" s="142"/>
      <c r="N959" s="142"/>
      <c r="O959" s="142"/>
      <c r="P959" s="142"/>
      <c r="Q959" s="142"/>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row>
    <row r="960" spans="1:42" ht="15.75" customHeight="1">
      <c r="A960" s="142"/>
      <c r="B960" s="142"/>
      <c r="C960" s="142"/>
      <c r="D960" s="142"/>
      <c r="E960" s="142"/>
      <c r="F960" s="142"/>
      <c r="G960" s="142"/>
      <c r="H960" s="142"/>
      <c r="I960" s="142"/>
      <c r="J960" s="142"/>
      <c r="K960" s="142"/>
      <c r="L960" s="142"/>
      <c r="M960" s="142"/>
      <c r="N960" s="142"/>
      <c r="O960" s="142"/>
      <c r="P960" s="142"/>
      <c r="Q960" s="142"/>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row>
    <row r="961" spans="1:42" ht="15.75" customHeight="1">
      <c r="A961" s="142"/>
      <c r="B961" s="142"/>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row>
    <row r="962" spans="1:42" ht="15.75" customHeight="1">
      <c r="A962" s="142"/>
      <c r="B962" s="142"/>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row>
    <row r="963" spans="1:42" ht="15.75" customHeight="1">
      <c r="A963" s="142"/>
      <c r="B963" s="142"/>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row>
    <row r="964" spans="1:42" ht="15.75" customHeight="1">
      <c r="A964" s="142"/>
      <c r="B964" s="142"/>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row>
    <row r="965" spans="1:42" ht="15.75" customHeight="1">
      <c r="A965" s="142"/>
      <c r="B965" s="142"/>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row>
    <row r="966" spans="1:42" ht="15.75" customHeight="1">
      <c r="A966" s="142"/>
      <c r="B966" s="142"/>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row>
    <row r="967" spans="1:42" ht="15.75" customHeight="1">
      <c r="A967" s="142"/>
      <c r="B967" s="142"/>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row>
    <row r="968" spans="1:42" ht="15.75" customHeight="1">
      <c r="A968" s="142"/>
      <c r="B968" s="142"/>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row>
    <row r="969" spans="1:42" ht="15.75" customHeight="1">
      <c r="A969" s="142"/>
      <c r="B969" s="142"/>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row>
    <row r="970" spans="1:42" ht="15.75" customHeight="1">
      <c r="A970" s="142"/>
      <c r="B970" s="142"/>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row>
    <row r="971" spans="1:42" ht="15.75" customHeight="1">
      <c r="A971" s="142"/>
      <c r="B971" s="142"/>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row>
    <row r="972" spans="1:42" ht="15.75" customHeight="1">
      <c r="A972" s="142"/>
      <c r="B972" s="142"/>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row>
    <row r="973" spans="1:42" ht="15.75" customHeight="1">
      <c r="A973" s="142"/>
      <c r="B973" s="142"/>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row>
    <row r="974" spans="1:42" ht="15.75" customHeight="1">
      <c r="A974" s="142"/>
      <c r="B974" s="142"/>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row>
    <row r="975" spans="1:42" ht="15.75" customHeight="1">
      <c r="A975" s="142"/>
      <c r="B975" s="142"/>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row>
    <row r="976" spans="1:42" ht="15.75" customHeight="1">
      <c r="A976" s="142"/>
      <c r="B976" s="142"/>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row>
    <row r="977" spans="1:42" ht="15.75" customHeight="1">
      <c r="A977" s="142"/>
      <c r="B977" s="142"/>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row>
    <row r="978" spans="1:42" ht="15.75" customHeight="1">
      <c r="A978" s="142"/>
      <c r="B978" s="142"/>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row>
    <row r="979" spans="1:42" ht="15.75" customHeight="1">
      <c r="A979" s="142"/>
      <c r="B979" s="142"/>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row>
    <row r="980" spans="1:42" ht="15.75" customHeight="1">
      <c r="A980" s="142"/>
      <c r="B980" s="142"/>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row>
    <row r="981" spans="1:42" ht="15.75" customHeight="1">
      <c r="A981" s="142"/>
      <c r="B981" s="142"/>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row>
    <row r="982" spans="1:42" ht="15.75" customHeight="1">
      <c r="A982" s="142"/>
      <c r="B982" s="142"/>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row>
    <row r="983" spans="1:42" ht="15.75" customHeight="1">
      <c r="A983" s="142"/>
      <c r="B983" s="142"/>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row>
    <row r="984" spans="1:42" ht="15.75" customHeight="1">
      <c r="A984" s="142"/>
      <c r="B984" s="142"/>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row>
    <row r="985" spans="1:42" ht="15.75" customHeight="1">
      <c r="A985" s="142"/>
      <c r="B985" s="142"/>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row>
    <row r="986" spans="1:42" ht="15.75" customHeight="1">
      <c r="A986" s="142"/>
      <c r="B986" s="142"/>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row>
    <row r="987" spans="1:42" ht="15.75" customHeight="1">
      <c r="A987" s="142"/>
      <c r="B987" s="142"/>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row>
    <row r="988" spans="1:42" ht="15.75" customHeight="1">
      <c r="A988" s="142"/>
      <c r="B988" s="142"/>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row>
    <row r="989" spans="1:42" ht="15.75" customHeight="1">
      <c r="A989" s="142"/>
      <c r="B989" s="142"/>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row>
    <row r="990" spans="1:42" ht="15.75" customHeight="1">
      <c r="A990" s="142"/>
      <c r="B990" s="142"/>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row>
    <row r="991" spans="1:42" ht="15.75" customHeight="1">
      <c r="A991" s="142"/>
      <c r="B991" s="142"/>
      <c r="C991" s="142"/>
      <c r="D991" s="142"/>
      <c r="E991" s="142"/>
      <c r="F991" s="142"/>
      <c r="G991" s="142"/>
      <c r="H991" s="142"/>
      <c r="I991" s="142"/>
      <c r="J991" s="142"/>
      <c r="K991" s="142"/>
      <c r="L991" s="142"/>
      <c r="M991" s="142"/>
      <c r="N991" s="142"/>
      <c r="O991" s="142"/>
      <c r="P991" s="142"/>
      <c r="Q991" s="142"/>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row>
    <row r="992" spans="1:42" ht="15.75" customHeight="1">
      <c r="A992" s="142"/>
      <c r="B992" s="142"/>
      <c r="C992" s="142"/>
      <c r="D992" s="142"/>
      <c r="E992" s="142"/>
      <c r="F992" s="142"/>
      <c r="G992" s="142"/>
      <c r="H992" s="142"/>
      <c r="I992" s="142"/>
      <c r="J992" s="142"/>
      <c r="K992" s="142"/>
      <c r="L992" s="142"/>
      <c r="M992" s="142"/>
      <c r="N992" s="142"/>
      <c r="O992" s="142"/>
      <c r="P992" s="142"/>
      <c r="Q992" s="142"/>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row>
    <row r="993" spans="1:42" ht="15.75" customHeight="1">
      <c r="A993" s="142"/>
      <c r="B993" s="142"/>
      <c r="C993" s="142"/>
      <c r="D993" s="142"/>
      <c r="E993" s="142"/>
      <c r="F993" s="142"/>
      <c r="G993" s="142"/>
      <c r="H993" s="142"/>
      <c r="I993" s="142"/>
      <c r="J993" s="142"/>
      <c r="K993" s="142"/>
      <c r="L993" s="142"/>
      <c r="M993" s="142"/>
      <c r="N993" s="142"/>
      <c r="O993" s="142"/>
      <c r="P993" s="142"/>
      <c r="Q993" s="142"/>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row>
    <row r="994" spans="1:42" ht="15.75" customHeight="1">
      <c r="A994" s="142"/>
      <c r="B994" s="142"/>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row>
  </sheetData>
  <sheetProtection algorithmName="SHA-512" hashValue="/Hifn9vT9S9G9s53je3I5WEaxVLAuvP7ZXX6Yw3Y+gFFv+kPH0NpxHgZF2QwQGupr8g/kOXXPPM1cHzy6iyTag==" saltValue="FjtwIruuY/Q9CkGFS3vfgw==" spinCount="100000" sheet="1" objects="1" scenarios="1"/>
  <mergeCells count="16">
    <mergeCell ref="A36:A43"/>
    <mergeCell ref="B36:B37"/>
    <mergeCell ref="B38:B39"/>
    <mergeCell ref="B40:B42"/>
    <mergeCell ref="A2:A13"/>
    <mergeCell ref="B2:B3"/>
    <mergeCell ref="B4:B6"/>
    <mergeCell ref="B7:B10"/>
    <mergeCell ref="B11:B13"/>
    <mergeCell ref="A14:A25"/>
    <mergeCell ref="B14:B15"/>
    <mergeCell ref="B16:B18"/>
    <mergeCell ref="B19:B24"/>
    <mergeCell ref="A26:A35"/>
    <mergeCell ref="B26:B29"/>
    <mergeCell ref="B31:B34"/>
  </mergeCells>
  <conditionalFormatting sqref="G2:G43 H2:H18 I2:I43 J2:J18 K2:K43 L2:L18 M2:M43 N2:N18 O2:O43 P2:P18 Q2:Q43 R2:R18 S2:S43 T2:T18 U2:U43 V2:V18 W2:W43 X2:X18 Y2:Y43 Z2:Z18 AA2:AA43 AB2:AB18 AC2:AC43 AD2:AD18 AE2:AE43 AF2:AF18 AG2:AG43 AH2:AH18 AI2:AI43 AJ2:AJ18 AK2:AK43 AL2:AL18 AM2:AM43 AN2:AN18 AO2:AO43 AP2:AP18 H20:H22 J20:J22 L20:L22 N20:N22 P20:P22 R20:R22 T20:T22 V20:V22 X20:X22 Z20:Z22 AB20:AB22 AD20:AD22 AF20:AF22 AH20:AH22 AJ20:AJ22 AL20:AL22 AN20:AN22 AP20:AP22 H25:H31 J25:J31 L25:L31 N25:N31 P25:P31 R25:R31 T25:T31 V25:V31 X25:X31 Z25:Z31 AB25:AB31 AD25:AD31 AF25:AF31 AH25:AH31 AJ25:AJ31 AL25:AL31 AN25:AN31 AP25:AP31 H33:H40 J33:J40 L33:L40 N33:N40 P33:P40 R33:R40 T33:T40 V33:V40 X33:X40 Z33:Z40 AB33:AB40 AD33:AD40 AF33:AF40 AH33:AH40 AJ33:AJ40 AL33:AL40 AN33:AN40 AP33:AP40 H42:H43 J42:J43 L42:L43 N42:N43 P42:P43 R42:R43 T42:T43 V42:V43 X42:X43 Z42:Z43 AB42:AB43 AD42:AD43 AF42:AF43 AH42:AH43 AJ42:AJ43 AL42:AL43 AN42:AN43 AP42:AP43">
    <cfRule type="containsBlanks" dxfId="0" priority="1">
      <formula>LEN(TRIM(G2))=0</formula>
    </cfRule>
  </conditionalFormatting>
  <pageMargins left="0.25" right="0.25" top="0.75" bottom="0.75" header="0" footer="0"/>
  <pageSetup paperSize="9"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27BA0"/>
    <outlinePr summaryBelow="0" summaryRight="0"/>
  </sheetPr>
  <dimension ref="A1:D16"/>
  <sheetViews>
    <sheetView workbookViewId="0"/>
  </sheetViews>
  <sheetFormatPr baseColWidth="10" defaultColWidth="14.5" defaultRowHeight="15" customHeight="1"/>
  <cols>
    <col min="1" max="1" width="26.83203125" customWidth="1"/>
    <col min="3" max="3" width="20.1640625" customWidth="1"/>
    <col min="4" max="4" width="4.6640625" customWidth="1"/>
  </cols>
  <sheetData>
    <row r="1" spans="1:4">
      <c r="A1" s="144" t="s">
        <v>1014</v>
      </c>
      <c r="B1" s="144" t="s">
        <v>1015</v>
      </c>
      <c r="C1" s="145" t="s">
        <v>1016</v>
      </c>
      <c r="D1" s="144"/>
    </row>
    <row r="2" spans="1:4">
      <c r="A2" s="239" t="s">
        <v>1017</v>
      </c>
      <c r="B2" s="178"/>
      <c r="C2" s="145"/>
      <c r="D2" s="144"/>
    </row>
    <row r="3" spans="1:4">
      <c r="A3" s="1" t="s">
        <v>1018</v>
      </c>
      <c r="B3" s="146">
        <v>1</v>
      </c>
      <c r="C3" s="147">
        <v>1</v>
      </c>
      <c r="D3" s="146"/>
    </row>
    <row r="4" spans="1:4">
      <c r="A4" s="1" t="s">
        <v>1019</v>
      </c>
      <c r="B4" s="146">
        <v>1.5</v>
      </c>
      <c r="C4" s="147">
        <v>1.5</v>
      </c>
      <c r="D4" s="146"/>
    </row>
    <row r="5" spans="1:4">
      <c r="A5" s="1" t="s">
        <v>1020</v>
      </c>
      <c r="B5" s="146">
        <v>2</v>
      </c>
      <c r="C5" s="147">
        <v>2</v>
      </c>
      <c r="D5" s="146"/>
    </row>
    <row r="6" spans="1:4">
      <c r="A6" s="144"/>
      <c r="B6" s="144"/>
      <c r="C6" s="145">
        <f>SUM(C3:C5)</f>
        <v>4.5</v>
      </c>
      <c r="D6" s="144"/>
    </row>
    <row r="7" spans="1:4">
      <c r="A7" s="239" t="s">
        <v>1021</v>
      </c>
      <c r="B7" s="178"/>
      <c r="C7" s="145"/>
      <c r="D7" s="144"/>
    </row>
    <row r="8" spans="1:4">
      <c r="A8" s="1" t="s">
        <v>567</v>
      </c>
      <c r="B8" s="146">
        <v>1</v>
      </c>
      <c r="C8" s="147">
        <v>1</v>
      </c>
      <c r="D8" s="146"/>
    </row>
    <row r="9" spans="1:4">
      <c r="A9" s="1" t="s">
        <v>610</v>
      </c>
      <c r="B9" s="146">
        <v>1.5</v>
      </c>
      <c r="C9" s="147">
        <v>1.5</v>
      </c>
      <c r="D9" s="146"/>
    </row>
    <row r="10" spans="1:4">
      <c r="A10" s="1" t="s">
        <v>652</v>
      </c>
      <c r="B10" s="146">
        <v>2</v>
      </c>
      <c r="C10" s="147">
        <v>2</v>
      </c>
      <c r="D10" s="146"/>
    </row>
    <row r="11" spans="1:4">
      <c r="A11" s="1" t="s">
        <v>709</v>
      </c>
      <c r="B11" s="146">
        <v>2</v>
      </c>
      <c r="C11" s="147">
        <v>2</v>
      </c>
      <c r="D11" s="146"/>
    </row>
    <row r="12" spans="1:4">
      <c r="C12" s="145">
        <f>SUM(C8:C11)</f>
        <v>6.5</v>
      </c>
    </row>
    <row r="13" spans="1:4">
      <c r="C13" s="147"/>
    </row>
    <row r="14" spans="1:4">
      <c r="A14" s="240" t="s">
        <v>1022</v>
      </c>
      <c r="B14" s="178"/>
      <c r="C14" s="178"/>
    </row>
    <row r="15" spans="1:4" ht="15" customHeight="1">
      <c r="A15" s="178"/>
      <c r="B15" s="178"/>
      <c r="C15" s="178"/>
    </row>
    <row r="16" spans="1:4">
      <c r="C16" s="147"/>
    </row>
  </sheetData>
  <sheetProtection algorithmName="SHA-512" hashValue="MHJgOOoOONeAXHLG19bZeoQQPi2+nswjQjQiyCaJPcbgSUY/ARfd/ZuYFD9kCc9I3g1VODUb1gXIDdE1ECOftA==" saltValue="j7yA3cH69qzegBVtVE64aA==" spinCount="100000" sheet="1" objects="1" scenarios="1"/>
  <mergeCells count="3">
    <mergeCell ref="A2:B2"/>
    <mergeCell ref="A7:B7"/>
    <mergeCell ref="A14:C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0"/>
  <sheetViews>
    <sheetView workbookViewId="0">
      <pane ySplit="1" topLeftCell="A2" activePane="bottomLeft" state="frozen"/>
      <selection pane="bottomLeft" activeCell="B3" sqref="B3"/>
    </sheetView>
  </sheetViews>
  <sheetFormatPr baseColWidth="10" defaultColWidth="14.5" defaultRowHeight="15" customHeight="1"/>
  <cols>
    <col min="1" max="1" width="24.83203125" customWidth="1"/>
    <col min="2" max="2" width="22.83203125" customWidth="1"/>
    <col min="4" max="4" width="13.33203125" customWidth="1"/>
    <col min="5" max="5" width="15" customWidth="1"/>
    <col min="6" max="6" width="63.83203125" customWidth="1"/>
  </cols>
  <sheetData>
    <row r="1" spans="1:27">
      <c r="A1" s="2" t="s">
        <v>1023</v>
      </c>
      <c r="B1" s="2" t="s">
        <v>1024</v>
      </c>
      <c r="C1" s="2" t="s">
        <v>1025</v>
      </c>
      <c r="D1" s="2" t="s">
        <v>1026</v>
      </c>
      <c r="E1" s="2" t="s">
        <v>1027</v>
      </c>
      <c r="F1" s="2" t="s">
        <v>1028</v>
      </c>
      <c r="G1" s="2"/>
      <c r="H1" s="2" t="s">
        <v>1029</v>
      </c>
      <c r="I1" s="2"/>
      <c r="J1" s="2"/>
      <c r="K1" s="2"/>
      <c r="L1" s="2"/>
      <c r="M1" s="2"/>
      <c r="N1" s="2"/>
      <c r="O1" s="2"/>
      <c r="P1" s="2"/>
      <c r="Q1" s="2"/>
      <c r="R1" s="2"/>
      <c r="S1" s="2"/>
      <c r="T1" s="2"/>
      <c r="U1" s="2"/>
      <c r="V1" s="2"/>
      <c r="W1" s="2"/>
      <c r="X1" s="2"/>
      <c r="Y1" s="2"/>
      <c r="Z1" s="2"/>
      <c r="AA1" s="2"/>
    </row>
    <row r="2" spans="1:27">
      <c r="A2" s="59" t="s">
        <v>1030</v>
      </c>
      <c r="B2" s="59" t="s">
        <v>1031</v>
      </c>
      <c r="C2" s="59" t="s">
        <v>1031</v>
      </c>
      <c r="D2" s="59" t="s">
        <v>1031</v>
      </c>
      <c r="E2" s="59" t="s">
        <v>1031</v>
      </c>
      <c r="F2" s="59"/>
      <c r="G2" s="59"/>
      <c r="H2" s="59" t="s">
        <v>1032</v>
      </c>
      <c r="I2" s="59"/>
      <c r="J2" s="59"/>
      <c r="K2" s="59"/>
      <c r="L2" s="59"/>
      <c r="M2" s="59"/>
      <c r="N2" s="59"/>
      <c r="O2" s="59"/>
      <c r="P2" s="59"/>
      <c r="Q2" s="59"/>
      <c r="R2" s="59"/>
      <c r="S2" s="59"/>
      <c r="T2" s="59"/>
      <c r="U2" s="59"/>
      <c r="V2" s="59"/>
      <c r="W2" s="59"/>
      <c r="X2" s="59"/>
      <c r="Y2" s="59"/>
      <c r="Z2" s="59"/>
      <c r="AA2" s="59"/>
    </row>
    <row r="3" spans="1:27">
      <c r="A3" s="59" t="s">
        <v>1033</v>
      </c>
      <c r="B3" s="59" t="s">
        <v>1031</v>
      </c>
      <c r="C3" s="59" t="s">
        <v>1031</v>
      </c>
      <c r="D3" s="59" t="s">
        <v>1034</v>
      </c>
      <c r="E3" s="59" t="s">
        <v>1034</v>
      </c>
      <c r="F3" s="59"/>
      <c r="G3" s="59"/>
      <c r="H3" s="59" t="s">
        <v>27</v>
      </c>
      <c r="I3" s="59"/>
      <c r="J3" s="59"/>
      <c r="K3" s="59"/>
      <c r="L3" s="59"/>
      <c r="M3" s="59"/>
      <c r="N3" s="59"/>
      <c r="O3" s="59"/>
      <c r="P3" s="59"/>
      <c r="Q3" s="59"/>
      <c r="R3" s="59"/>
      <c r="S3" s="59"/>
      <c r="T3" s="59"/>
      <c r="U3" s="59"/>
      <c r="V3" s="59"/>
      <c r="W3" s="59"/>
      <c r="X3" s="59"/>
      <c r="Y3" s="59"/>
      <c r="Z3" s="59"/>
      <c r="AA3" s="59"/>
    </row>
    <row r="4" spans="1:27">
      <c r="A4" s="59" t="s">
        <v>1035</v>
      </c>
      <c r="B4" s="59" t="s">
        <v>1031</v>
      </c>
      <c r="C4" s="59" t="s">
        <v>1034</v>
      </c>
      <c r="D4" s="59" t="s">
        <v>1034</v>
      </c>
      <c r="E4" s="59" t="s">
        <v>1034</v>
      </c>
      <c r="F4" s="59"/>
      <c r="G4" s="59"/>
      <c r="H4" s="59" t="s">
        <v>27</v>
      </c>
      <c r="I4" s="59"/>
      <c r="J4" s="59"/>
      <c r="K4" s="59"/>
      <c r="L4" s="59"/>
      <c r="M4" s="59"/>
      <c r="N4" s="59"/>
      <c r="O4" s="59"/>
      <c r="P4" s="59"/>
      <c r="Q4" s="59"/>
      <c r="R4" s="59"/>
      <c r="S4" s="59"/>
      <c r="T4" s="59"/>
      <c r="U4" s="59"/>
      <c r="V4" s="59"/>
      <c r="W4" s="59"/>
      <c r="X4" s="59"/>
      <c r="Y4" s="59"/>
      <c r="Z4" s="59"/>
      <c r="AA4" s="59"/>
    </row>
    <row r="5" spans="1:27">
      <c r="A5" s="149" t="s">
        <v>1036</v>
      </c>
      <c r="B5" s="59" t="s">
        <v>1031</v>
      </c>
      <c r="C5" s="59"/>
      <c r="D5" s="59"/>
      <c r="E5" s="59"/>
      <c r="F5" s="59" t="s">
        <v>1037</v>
      </c>
      <c r="G5" s="59"/>
      <c r="H5" s="59" t="s">
        <v>27</v>
      </c>
      <c r="I5" s="59"/>
      <c r="J5" s="59"/>
      <c r="K5" s="59"/>
      <c r="L5" s="59"/>
      <c r="M5" s="59"/>
      <c r="N5" s="59"/>
      <c r="O5" s="59"/>
      <c r="P5" s="59"/>
      <c r="Q5" s="59"/>
      <c r="R5" s="59"/>
      <c r="S5" s="59"/>
      <c r="T5" s="59"/>
      <c r="U5" s="59"/>
      <c r="V5" s="59"/>
      <c r="W5" s="59"/>
      <c r="X5" s="59"/>
      <c r="Y5" s="59"/>
      <c r="Z5" s="59"/>
      <c r="AA5" s="59"/>
    </row>
    <row r="6" spans="1:27">
      <c r="A6" s="59" t="s">
        <v>1038</v>
      </c>
      <c r="B6" s="59" t="s">
        <v>1031</v>
      </c>
      <c r="C6" s="59" t="s">
        <v>1034</v>
      </c>
      <c r="D6" s="59" t="s">
        <v>1034</v>
      </c>
      <c r="E6" s="59" t="s">
        <v>1034</v>
      </c>
      <c r="F6" s="59" t="s">
        <v>1039</v>
      </c>
      <c r="G6" s="59"/>
      <c r="H6" s="59" t="s">
        <v>27</v>
      </c>
      <c r="I6" s="59"/>
      <c r="J6" s="59"/>
      <c r="K6" s="59"/>
      <c r="L6" s="59"/>
      <c r="M6" s="59"/>
      <c r="N6" s="59"/>
      <c r="O6" s="59"/>
      <c r="P6" s="59"/>
      <c r="Q6" s="59"/>
      <c r="R6" s="59"/>
      <c r="S6" s="59"/>
      <c r="T6" s="59"/>
      <c r="U6" s="59"/>
      <c r="V6" s="59"/>
      <c r="W6" s="59"/>
      <c r="X6" s="59"/>
      <c r="Y6" s="59"/>
      <c r="Z6" s="59"/>
      <c r="AA6" s="59"/>
    </row>
    <row r="7" spans="1:27">
      <c r="A7" s="59" t="s">
        <v>1040</v>
      </c>
      <c r="B7" s="59" t="s">
        <v>1031</v>
      </c>
      <c r="C7" s="59"/>
      <c r="D7" s="59"/>
      <c r="E7" s="59"/>
      <c r="F7" s="59" t="s">
        <v>1041</v>
      </c>
      <c r="G7" s="59"/>
      <c r="H7" s="59" t="s">
        <v>27</v>
      </c>
      <c r="I7" s="59"/>
      <c r="J7" s="59"/>
      <c r="K7" s="59"/>
      <c r="L7" s="59"/>
      <c r="M7" s="59"/>
      <c r="N7" s="59"/>
      <c r="O7" s="59"/>
      <c r="P7" s="59"/>
      <c r="Q7" s="59"/>
      <c r="R7" s="59"/>
      <c r="S7" s="59"/>
      <c r="T7" s="59"/>
      <c r="U7" s="59"/>
      <c r="V7" s="59"/>
      <c r="W7" s="59"/>
      <c r="X7" s="59"/>
      <c r="Y7" s="59"/>
      <c r="Z7" s="59"/>
      <c r="AA7" s="59"/>
    </row>
    <row r="8" spans="1:27">
      <c r="A8" s="59" t="s">
        <v>1042</v>
      </c>
      <c r="B8" s="59" t="s">
        <v>1031</v>
      </c>
      <c r="C8" s="59"/>
      <c r="D8" s="59"/>
      <c r="E8" s="59"/>
      <c r="F8" s="59" t="s">
        <v>1043</v>
      </c>
      <c r="G8" s="59"/>
      <c r="H8" s="59" t="s">
        <v>27</v>
      </c>
      <c r="I8" s="59"/>
      <c r="J8" s="59"/>
      <c r="K8" s="59"/>
      <c r="L8" s="59"/>
      <c r="M8" s="59"/>
      <c r="N8" s="59"/>
      <c r="O8" s="59"/>
      <c r="P8" s="59"/>
      <c r="Q8" s="59"/>
      <c r="R8" s="59"/>
      <c r="S8" s="59"/>
      <c r="T8" s="59"/>
      <c r="U8" s="59"/>
      <c r="V8" s="59"/>
      <c r="W8" s="59"/>
      <c r="X8" s="59"/>
      <c r="Y8" s="59"/>
      <c r="Z8" s="59"/>
      <c r="AA8" s="59"/>
    </row>
    <row r="9" spans="1:27">
      <c r="A9" s="59" t="s">
        <v>1044</v>
      </c>
      <c r="B9" s="59" t="s">
        <v>1031</v>
      </c>
      <c r="C9" s="59"/>
      <c r="D9" s="59"/>
      <c r="E9" s="59"/>
      <c r="F9" s="59" t="s">
        <v>1045</v>
      </c>
      <c r="G9" s="149" t="s">
        <v>1046</v>
      </c>
      <c r="H9" s="59" t="s">
        <v>1032</v>
      </c>
      <c r="I9" s="59"/>
      <c r="J9" s="59"/>
      <c r="K9" s="59"/>
      <c r="L9" s="59"/>
      <c r="M9" s="59"/>
      <c r="N9" s="59"/>
      <c r="O9" s="59"/>
      <c r="P9" s="59"/>
      <c r="Q9" s="59"/>
      <c r="R9" s="59"/>
      <c r="S9" s="59"/>
      <c r="T9" s="59"/>
      <c r="U9" s="59"/>
      <c r="V9" s="59"/>
      <c r="W9" s="59"/>
      <c r="X9" s="59"/>
      <c r="Y9" s="59"/>
      <c r="Z9" s="59"/>
      <c r="AA9" s="59"/>
    </row>
    <row r="10" spans="1:27">
      <c r="A10" s="59" t="s">
        <v>1047</v>
      </c>
      <c r="B10" s="59"/>
      <c r="C10" s="59"/>
      <c r="D10" s="59"/>
      <c r="E10" s="59"/>
      <c r="F10" s="59"/>
      <c r="G10" s="59"/>
      <c r="H10" s="59" t="s">
        <v>38</v>
      </c>
      <c r="I10" s="59"/>
      <c r="J10" s="59"/>
      <c r="K10" s="59"/>
      <c r="L10" s="59"/>
      <c r="M10" s="59"/>
      <c r="N10" s="59"/>
      <c r="O10" s="59"/>
      <c r="P10" s="59"/>
      <c r="Q10" s="59"/>
      <c r="R10" s="59"/>
      <c r="S10" s="59"/>
      <c r="T10" s="59"/>
      <c r="U10" s="59"/>
      <c r="V10" s="59"/>
      <c r="W10" s="59"/>
      <c r="X10" s="59"/>
      <c r="Y10" s="59"/>
      <c r="Z10" s="59"/>
      <c r="AA10" s="59"/>
    </row>
    <row r="11" spans="1:27">
      <c r="A11" s="59" t="s">
        <v>1048</v>
      </c>
      <c r="B11" s="59"/>
      <c r="C11" s="59"/>
      <c r="D11" s="59"/>
      <c r="E11" s="59"/>
      <c r="F11" s="59"/>
      <c r="G11" s="59"/>
      <c r="H11" s="59" t="s">
        <v>38</v>
      </c>
      <c r="I11" s="59"/>
      <c r="J11" s="59"/>
      <c r="K11" s="59"/>
      <c r="L11" s="59"/>
      <c r="M11" s="59"/>
      <c r="N11" s="59"/>
      <c r="O11" s="59"/>
      <c r="P11" s="59"/>
      <c r="Q11" s="59"/>
      <c r="R11" s="59"/>
      <c r="S11" s="59"/>
      <c r="T11" s="59"/>
      <c r="U11" s="59"/>
      <c r="V11" s="59"/>
      <c r="W11" s="59"/>
      <c r="X11" s="59"/>
      <c r="Y11" s="59"/>
      <c r="Z11" s="59"/>
      <c r="AA11" s="59"/>
    </row>
    <row r="12" spans="1:27">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7">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row>
    <row r="14" spans="1:27">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row>
    <row r="15" spans="1:27">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row>
    <row r="16" spans="1:27">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row>
    <row r="17" spans="1:27">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row>
    <row r="18" spans="1:27">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1:27">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row>
    <row r="20" spans="1:27">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row>
    <row r="21" spans="1:27">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2" spans="1:27">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row>
    <row r="23" spans="1:27">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1:27">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row>
    <row r="25" spans="1:27">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row>
    <row r="26" spans="1:27">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row>
    <row r="27" spans="1:27">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row>
    <row r="28" spans="1:27">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row>
    <row r="29" spans="1:27">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row>
    <row r="30" spans="1:27">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1:27">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row>
    <row r="32" spans="1:27">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spans="1:27">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row>
    <row r="34" spans="1:27">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27">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row>
    <row r="39" spans="1:27">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row>
    <row r="42" spans="1:27">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row>
    <row r="48" spans="1:27">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row>
    <row r="49" spans="1:27">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row>
    <row r="50" spans="1:27">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1:27">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row>
    <row r="52" spans="1:27">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1:27">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row>
    <row r="55" spans="1:27">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1:27">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7">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7">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1:27">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1:27">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1:27">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27">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1:27">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1:27">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1:27">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1:27">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1:27">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row>
    <row r="69" spans="1:27">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1:27">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row>
    <row r="71" spans="1:27">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row>
    <row r="72" spans="1:27">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row>
    <row r="73" spans="1:27">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row>
    <row r="74" spans="1:27">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1:27">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row>
    <row r="76" spans="1:27">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row>
    <row r="77" spans="1:27">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1:27">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row>
    <row r="79" spans="1:27">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row>
    <row r="80" spans="1:27">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row>
    <row r="81" spans="1:27">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row>
    <row r="82" spans="1:27">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row>
    <row r="83" spans="1:27">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row>
    <row r="84" spans="1:27">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row>
    <row r="85" spans="1:27">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row>
    <row r="86" spans="1:27">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row>
    <row r="87" spans="1:27">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row>
    <row r="88" spans="1:27">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row>
    <row r="89" spans="1:27">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row>
    <row r="90" spans="1:27">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row>
    <row r="91" spans="1:27">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row>
    <row r="92" spans="1:27">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row>
    <row r="93" spans="1:27">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row>
    <row r="94" spans="1:27">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row>
    <row r="95" spans="1:27">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row>
    <row r="96" spans="1:27">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row>
    <row r="97" spans="1:27">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row>
    <row r="98" spans="1:27">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row>
    <row r="99" spans="1:27">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row>
    <row r="100" spans="1:27">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1:27">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1:27">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1:27">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1:27">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1:27">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1:27">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1:27">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1:27">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1:27">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1:27">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1:27">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1:27">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1:27">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1:27">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1:27">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1:27">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1:27">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1:27">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1:27">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1:27">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1:27">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1:27">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1:27">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1:27">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1:27">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row r="128" spans="1:27">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row>
    <row r="129" spans="1:27">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row>
    <row r="130" spans="1:27">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row>
    <row r="131" spans="1:27">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row>
    <row r="132" spans="1:27">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row>
    <row r="133" spans="1:27">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row>
    <row r="134" spans="1:27">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row>
    <row r="136" spans="1:27">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row>
    <row r="137" spans="1:27">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row>
    <row r="138" spans="1:27">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row>
    <row r="139" spans="1:27">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row>
    <row r="140" spans="1:27">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1:27">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row>
    <row r="142" spans="1:27">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row>
    <row r="143" spans="1:27">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row>
    <row r="144" spans="1:27">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1:27">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1:27">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1:27">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1:27">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1:27">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row>
    <row r="150" spans="1:27">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row>
    <row r="151" spans="1:27">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row>
    <row r="152" spans="1:27">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row>
    <row r="153" spans="1:27">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row>
    <row r="154" spans="1:27">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row>
    <row r="155" spans="1:27">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row>
    <row r="156" spans="1:27">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row>
    <row r="157" spans="1:27">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row>
    <row r="158" spans="1:27">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row>
    <row r="159" spans="1:27">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row>
    <row r="160" spans="1:27">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row>
    <row r="161" spans="1:27">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row>
    <row r="162" spans="1:27">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row>
    <row r="163" spans="1:27">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row>
    <row r="164" spans="1:27">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row>
    <row r="165" spans="1:27">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row>
    <row r="166" spans="1:27">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1:27">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row>
    <row r="168" spans="1:27">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row>
    <row r="169" spans="1:27">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1:27">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1" spans="1:27">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row>
    <row r="172" spans="1:27">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row>
    <row r="173" spans="1:27">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row>
    <row r="174" spans="1:27">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row>
    <row r="175" spans="1:27">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1:27">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row>
    <row r="177" spans="1:27">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1:27">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row>
    <row r="179" spans="1:27">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row>
    <row r="180" spans="1:27">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row>
    <row r="181" spans="1:27">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row>
    <row r="182" spans="1:27">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row>
    <row r="183" spans="1:27">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row>
    <row r="184" spans="1:27">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1:27">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1:27">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row>
    <row r="187" spans="1:27">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1:27">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1:27">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1:27">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row r="191" spans="1:27">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row>
    <row r="192" spans="1:27">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row>
    <row r="193" spans="1:27">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row>
    <row r="194" spans="1:27">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row>
    <row r="195" spans="1:27">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row>
    <row r="196" spans="1:27">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row>
    <row r="197" spans="1:27">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row>
    <row r="198" spans="1:27">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row>
    <row r="199" spans="1:27">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row>
    <row r="200" spans="1:27">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row>
    <row r="201" spans="1:27">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row>
    <row r="202" spans="1:27">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row>
    <row r="203" spans="1:27">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row>
    <row r="204" spans="1:27">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row>
    <row r="205" spans="1:27">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row>
    <row r="206" spans="1:27">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row>
    <row r="207" spans="1:27">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row>
    <row r="208" spans="1:27">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row>
    <row r="209" spans="1:27">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row>
    <row r="210" spans="1:27">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row>
    <row r="211" spans="1:27">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row>
    <row r="212" spans="1:27">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row>
    <row r="213" spans="1:27">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row>
    <row r="214" spans="1:27">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row>
    <row r="215" spans="1:27">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row>
    <row r="216" spans="1:27">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row>
    <row r="217" spans="1:27">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row>
    <row r="218" spans="1:27">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row>
    <row r="219" spans="1:27">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row>
    <row r="220" spans="1:27">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row>
    <row r="221" spans="1:27">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row>
    <row r="222" spans="1:27">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row>
    <row r="223" spans="1:27">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row>
    <row r="224" spans="1:27">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row>
    <row r="225" spans="1:27">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row>
    <row r="226" spans="1:27">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row>
    <row r="227" spans="1:27">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row>
    <row r="228" spans="1:27">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row>
    <row r="229" spans="1:27">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row>
    <row r="230" spans="1:27">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row>
    <row r="231" spans="1:27">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row>
    <row r="232" spans="1:27">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row>
    <row r="233" spans="1:27">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row>
    <row r="234" spans="1:27">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row>
    <row r="235" spans="1:27">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row>
    <row r="236" spans="1:27">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row>
    <row r="237" spans="1:27">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row>
    <row r="238" spans="1:27">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row>
    <row r="239" spans="1:27">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row>
    <row r="240" spans="1:27">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row>
    <row r="241" spans="1:27">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row>
    <row r="242" spans="1:27">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row>
    <row r="243" spans="1:27">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row>
    <row r="244" spans="1:27">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row>
    <row r="245" spans="1:27">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row>
    <row r="246" spans="1:27">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row>
    <row r="247" spans="1:27">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row>
    <row r="248" spans="1:27">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row>
    <row r="249" spans="1:27">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row>
    <row r="250" spans="1:27">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row>
    <row r="251" spans="1:27">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row>
    <row r="252" spans="1:27">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row>
    <row r="253" spans="1:27">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row>
    <row r="254" spans="1:27">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row>
    <row r="255" spans="1:27">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row>
    <row r="256" spans="1:27">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row>
    <row r="257" spans="1:27">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row>
    <row r="258" spans="1:27">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row>
    <row r="259" spans="1:27">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row>
    <row r="260" spans="1:27">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row>
    <row r="261" spans="1:27">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row>
    <row r="262" spans="1:27">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row>
    <row r="263" spans="1:27">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row>
    <row r="264" spans="1:27">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row>
    <row r="265" spans="1:27">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row>
    <row r="266" spans="1:27">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row>
    <row r="267" spans="1:27">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row>
    <row r="268" spans="1:27">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row>
    <row r="269" spans="1:27">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row>
    <row r="270" spans="1:27">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row>
    <row r="271" spans="1:27">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row>
    <row r="272" spans="1:27">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row>
    <row r="273" spans="1:27">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row>
    <row r="274" spans="1:27">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row>
    <row r="275" spans="1:27">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row>
    <row r="276" spans="1:27">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row>
    <row r="277" spans="1:27">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row>
    <row r="278" spans="1:27">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row>
    <row r="279" spans="1:27">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row>
    <row r="280" spans="1:27">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row>
    <row r="281" spans="1:27">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row>
    <row r="282" spans="1:27">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row>
    <row r="283" spans="1:27">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row>
    <row r="284" spans="1:27">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row>
    <row r="285" spans="1:27">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row>
    <row r="286" spans="1:27">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row>
    <row r="287" spans="1:27">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row>
    <row r="288" spans="1:27">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1:27">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row>
    <row r="290" spans="1:27">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row>
    <row r="291" spans="1:27">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row>
    <row r="292" spans="1:27">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row>
    <row r="293" spans="1:27">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row>
    <row r="294" spans="1:27">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row>
    <row r="295" spans="1:27">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row>
    <row r="296" spans="1:27">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row>
    <row r="297" spans="1:27">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row>
    <row r="298" spans="1:27">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row>
    <row r="299" spans="1:27">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row>
    <row r="300" spans="1:27">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row>
    <row r="301" spans="1:27">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row>
    <row r="302" spans="1:27">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row>
    <row r="303" spans="1:27">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row>
    <row r="304" spans="1:27">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row>
    <row r="305" spans="1:27">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row>
    <row r="306" spans="1:27">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row>
    <row r="307" spans="1:27">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row>
    <row r="308" spans="1:27">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row>
    <row r="309" spans="1:27">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row>
    <row r="310" spans="1:27">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row>
    <row r="311" spans="1:27">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row>
    <row r="312" spans="1:27">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row>
    <row r="313" spans="1:27">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row>
    <row r="314" spans="1:27">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row>
    <row r="315" spans="1:27">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row>
    <row r="316" spans="1:27">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row>
    <row r="317" spans="1:27">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row>
    <row r="318" spans="1:27">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row>
    <row r="319" spans="1:27">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row>
    <row r="320" spans="1:27">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row>
    <row r="321" spans="1:27">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row>
    <row r="322" spans="1:27">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row>
    <row r="323" spans="1:27">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row>
    <row r="324" spans="1:27">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row>
    <row r="325" spans="1:27">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row>
    <row r="326" spans="1:27">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row>
    <row r="327" spans="1:27">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row>
    <row r="328" spans="1:27">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row>
    <row r="329" spans="1:27">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row>
    <row r="330" spans="1:27">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row>
    <row r="331" spans="1:27">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row>
    <row r="332" spans="1:27">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row>
    <row r="333" spans="1:27">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row>
    <row r="334" spans="1:27">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row>
    <row r="335" spans="1:27">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row>
    <row r="336" spans="1:27">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row>
    <row r="337" spans="1:27">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row>
    <row r="338" spans="1:27">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row>
    <row r="339" spans="1:27">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row>
    <row r="340" spans="1:27">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row>
    <row r="341" spans="1:27">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row>
    <row r="342" spans="1:27">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row>
    <row r="343" spans="1:27">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row>
    <row r="344" spans="1:27">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row>
    <row r="345" spans="1:27">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row>
    <row r="346" spans="1:27">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row>
    <row r="347" spans="1:27">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row>
    <row r="348" spans="1:27">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row>
    <row r="349" spans="1:27">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row>
    <row r="350" spans="1:27">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row>
    <row r="351" spans="1:27">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row>
    <row r="352" spans="1:27">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row>
    <row r="353" spans="1:27">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row>
    <row r="354" spans="1:27">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row>
    <row r="355" spans="1:27">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row>
    <row r="356" spans="1:27">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row>
    <row r="357" spans="1:27">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row>
    <row r="358" spans="1:27">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row>
    <row r="359" spans="1:27">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row>
    <row r="360" spans="1:27">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row>
    <row r="361" spans="1:27">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row>
    <row r="362" spans="1:27">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row>
    <row r="363" spans="1:27">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row>
    <row r="364" spans="1:27">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row>
    <row r="365" spans="1:27">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row>
    <row r="366" spans="1:27">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row>
    <row r="367" spans="1:27">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row>
    <row r="368" spans="1:27">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row>
    <row r="369" spans="1:27">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row>
    <row r="370" spans="1:27">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row>
    <row r="371" spans="1:27">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row>
    <row r="372" spans="1:27">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row>
    <row r="373" spans="1:27">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row>
    <row r="374" spans="1:27">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row>
    <row r="375" spans="1:27">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row>
    <row r="376" spans="1:27">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row>
    <row r="377" spans="1:27">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row>
    <row r="378" spans="1:27">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row>
    <row r="379" spans="1:27">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row>
    <row r="380" spans="1:27">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row>
    <row r="381" spans="1:27">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row>
    <row r="382" spans="1:27">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row>
    <row r="383" spans="1:27">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row>
    <row r="384" spans="1:27">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row>
    <row r="385" spans="1:27">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row>
    <row r="386" spans="1:27">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row>
    <row r="387" spans="1:27">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row>
    <row r="388" spans="1:27">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row>
    <row r="389" spans="1:27">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row>
    <row r="390" spans="1:27">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row>
    <row r="391" spans="1:27">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row>
    <row r="392" spans="1:27">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row>
    <row r="393" spans="1:27">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row>
    <row r="394" spans="1:27">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row>
    <row r="395" spans="1:27">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row>
    <row r="396" spans="1:27">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row>
    <row r="397" spans="1:27">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row>
    <row r="398" spans="1:27">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row>
    <row r="399" spans="1:27">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row>
    <row r="400" spans="1:27">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row>
    <row r="401" spans="1:27">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row>
    <row r="402" spans="1:27">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row>
    <row r="403" spans="1:27">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row>
    <row r="404" spans="1:27">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row>
    <row r="405" spans="1:27">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row>
    <row r="406" spans="1:27">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row>
    <row r="407" spans="1:27">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row>
    <row r="408" spans="1:27">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row>
    <row r="409" spans="1:27">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row>
    <row r="410" spans="1:27">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row>
    <row r="411" spans="1:27">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row>
    <row r="412" spans="1:27">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row>
    <row r="413" spans="1:27">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row>
    <row r="414" spans="1:27">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row>
    <row r="415" spans="1:27">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row>
    <row r="416" spans="1:27">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row>
    <row r="417" spans="1:27">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row>
    <row r="418" spans="1:27">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row>
    <row r="419" spans="1:27">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row>
    <row r="420" spans="1:27">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row>
    <row r="421" spans="1:27">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row>
    <row r="422" spans="1:27">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row>
    <row r="423" spans="1:27">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row>
    <row r="424" spans="1:27">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row>
    <row r="425" spans="1:27">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row>
    <row r="426" spans="1:27">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row>
    <row r="427" spans="1:27">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row>
    <row r="428" spans="1:27">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row>
    <row r="429" spans="1:27">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row>
    <row r="430" spans="1:27">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row>
    <row r="431" spans="1:27">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row>
    <row r="432" spans="1:27">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row>
    <row r="433" spans="1:27">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row>
    <row r="434" spans="1:27">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row>
    <row r="435" spans="1:27">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row>
    <row r="436" spans="1:27">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row>
    <row r="437" spans="1:27">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row>
    <row r="438" spans="1:27">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row>
    <row r="439" spans="1:27">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row>
    <row r="440" spans="1:27">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row>
    <row r="441" spans="1:27">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row>
    <row r="442" spans="1:27">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row>
    <row r="443" spans="1:27">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row>
    <row r="444" spans="1:27">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row>
    <row r="445" spans="1:27">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row>
    <row r="446" spans="1:27">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row>
    <row r="447" spans="1:27">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row>
    <row r="448" spans="1:27">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row>
    <row r="449" spans="1:27">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row>
    <row r="450" spans="1:27">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row>
    <row r="451" spans="1:27">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row>
    <row r="452" spans="1:27">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row>
    <row r="453" spans="1:27">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row>
    <row r="454" spans="1:27">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row>
    <row r="455" spans="1:27">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row>
    <row r="456" spans="1:27">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row>
    <row r="457" spans="1:27">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row>
    <row r="458" spans="1:27">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row>
    <row r="459" spans="1:27">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row>
    <row r="460" spans="1:27">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row>
    <row r="461" spans="1:27">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row>
    <row r="462" spans="1:27">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row>
    <row r="463" spans="1:27">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row>
    <row r="464" spans="1:27">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row>
    <row r="465" spans="1:27">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row>
    <row r="466" spans="1:27">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row>
    <row r="467" spans="1:27">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row>
    <row r="468" spans="1:27">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row>
    <row r="469" spans="1:27">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row>
    <row r="470" spans="1:27">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row>
    <row r="471" spans="1:27">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row>
    <row r="472" spans="1:27">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row>
    <row r="473" spans="1:27">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row>
    <row r="474" spans="1:27">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row>
    <row r="475" spans="1:27">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row>
    <row r="476" spans="1:27">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row>
    <row r="477" spans="1:27">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row>
    <row r="478" spans="1:27">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row>
    <row r="479" spans="1:27">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row>
    <row r="480" spans="1:27">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row>
    <row r="481" spans="1:27">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row>
    <row r="482" spans="1:27">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row>
    <row r="483" spans="1:27">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row>
    <row r="484" spans="1:27">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row>
    <row r="485" spans="1:27">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row>
    <row r="486" spans="1:27">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row>
    <row r="487" spans="1:27">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row>
    <row r="488" spans="1:27">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row>
    <row r="489" spans="1:27">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row>
    <row r="490" spans="1:27">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row>
    <row r="491" spans="1:27">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row>
    <row r="492" spans="1:27">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row>
    <row r="493" spans="1:27">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row>
    <row r="494" spans="1:27">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row>
    <row r="495" spans="1:27">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row>
    <row r="496" spans="1:27">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row>
    <row r="497" spans="1:27">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row>
    <row r="498" spans="1:27">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row>
    <row r="499" spans="1:27">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row>
    <row r="500" spans="1:27">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row>
    <row r="501" spans="1:27">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row>
    <row r="502" spans="1:27">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row>
    <row r="503" spans="1:27">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row>
    <row r="504" spans="1:27">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row>
    <row r="505" spans="1:27">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row>
    <row r="506" spans="1:27">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row>
    <row r="507" spans="1:27">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row>
    <row r="508" spans="1:27">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row>
    <row r="509" spans="1:27">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row>
    <row r="510" spans="1:27">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row>
    <row r="511" spans="1:27">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row>
    <row r="512" spans="1:27">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row>
    <row r="513" spans="1:27">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row>
    <row r="514" spans="1:27">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row>
    <row r="515" spans="1:27">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row>
    <row r="516" spans="1:27">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row>
    <row r="517" spans="1:27">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row>
    <row r="518" spans="1:27">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row>
    <row r="519" spans="1:27">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row>
    <row r="520" spans="1:27">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row>
    <row r="521" spans="1:27">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row>
    <row r="522" spans="1:27">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row>
    <row r="523" spans="1:27">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row>
    <row r="524" spans="1:27">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row>
    <row r="525" spans="1:27">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row>
    <row r="526" spans="1:27">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row>
    <row r="527" spans="1:27">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row>
    <row r="528" spans="1:27">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row>
    <row r="529" spans="1:27">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row>
    <row r="530" spans="1:27">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row>
    <row r="531" spans="1:27">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row>
    <row r="532" spans="1:27">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row>
    <row r="533" spans="1:27">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row>
    <row r="534" spans="1:27">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row>
    <row r="535" spans="1:27">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row>
    <row r="536" spans="1:27">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row>
    <row r="537" spans="1:27">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row>
    <row r="538" spans="1:27">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row>
    <row r="539" spans="1:27">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row>
    <row r="540" spans="1:27">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row>
    <row r="541" spans="1:27">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row>
    <row r="542" spans="1:27">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row>
    <row r="543" spans="1:27">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row>
    <row r="544" spans="1:27">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row>
    <row r="545" spans="1:27">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row>
    <row r="546" spans="1:27">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row>
    <row r="547" spans="1:27">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row>
    <row r="548" spans="1:27">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row>
    <row r="549" spans="1:27">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row>
    <row r="550" spans="1:27">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row>
    <row r="551" spans="1:27">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row>
    <row r="552" spans="1:27">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row>
    <row r="553" spans="1:27">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row>
    <row r="554" spans="1:27">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row>
    <row r="555" spans="1:27">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row>
    <row r="556" spans="1:27">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row>
    <row r="557" spans="1:27">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row>
    <row r="558" spans="1:27">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row>
    <row r="559" spans="1:27">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row>
    <row r="560" spans="1:27">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row>
    <row r="561" spans="1:27">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row>
    <row r="562" spans="1:27">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row>
    <row r="563" spans="1:27">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row>
    <row r="564" spans="1:27">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row>
    <row r="565" spans="1:27">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row>
    <row r="566" spans="1:27">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row>
    <row r="567" spans="1:27">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row>
    <row r="568" spans="1:27">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row>
    <row r="569" spans="1:27">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row>
    <row r="570" spans="1:27">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row>
    <row r="571" spans="1:27">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row>
    <row r="572" spans="1:27">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row>
    <row r="573" spans="1:27">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row>
    <row r="574" spans="1:27">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row>
    <row r="575" spans="1:27">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row>
    <row r="576" spans="1:27">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row>
    <row r="577" spans="1:27">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row>
    <row r="578" spans="1:27">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row>
    <row r="579" spans="1:27">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row>
    <row r="580" spans="1:27">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row>
    <row r="581" spans="1:27">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row>
    <row r="582" spans="1:27">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row>
    <row r="583" spans="1:27">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row>
    <row r="584" spans="1:27">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row>
    <row r="585" spans="1:27">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row>
    <row r="586" spans="1:27">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row>
    <row r="587" spans="1:27">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row>
    <row r="588" spans="1:27">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row>
    <row r="589" spans="1:27">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row>
    <row r="590" spans="1:27">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row>
    <row r="591" spans="1:27">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row>
    <row r="592" spans="1:27">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row>
    <row r="593" spans="1:27">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row>
    <row r="594" spans="1:27">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row>
    <row r="595" spans="1:27">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row>
    <row r="596" spans="1:27">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row>
    <row r="597" spans="1:27">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row>
    <row r="598" spans="1:27">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row>
    <row r="599" spans="1:27">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row>
    <row r="600" spans="1:27">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row>
    <row r="601" spans="1:27">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row>
    <row r="602" spans="1:27">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row>
    <row r="603" spans="1:27">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row>
    <row r="604" spans="1:27">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row>
    <row r="605" spans="1:27">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row>
    <row r="606" spans="1:27">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row>
    <row r="607" spans="1:27">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row>
    <row r="608" spans="1:27">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row>
    <row r="609" spans="1:27">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row>
    <row r="610" spans="1:27">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row>
    <row r="611" spans="1:27">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row>
    <row r="612" spans="1:27">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row>
    <row r="613" spans="1:27">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row>
    <row r="614" spans="1:27">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row>
    <row r="615" spans="1:27">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row>
    <row r="616" spans="1:27">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row>
    <row r="617" spans="1:27">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row>
    <row r="618" spans="1:27">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row>
    <row r="619" spans="1:27">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row>
    <row r="620" spans="1:27">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row>
    <row r="621" spans="1:27">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row>
    <row r="622" spans="1:27">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row>
    <row r="623" spans="1:27">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row>
    <row r="624" spans="1:27">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row>
    <row r="625" spans="1:27">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row>
    <row r="626" spans="1:27">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row>
    <row r="627" spans="1:27">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row>
    <row r="628" spans="1:27">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row>
    <row r="629" spans="1:27">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row>
    <row r="630" spans="1:27">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row>
    <row r="631" spans="1:27">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row>
    <row r="632" spans="1:27">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row>
    <row r="633" spans="1:27">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row>
    <row r="634" spans="1:27">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row>
    <row r="635" spans="1:27">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row>
    <row r="636" spans="1:27">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row>
    <row r="637" spans="1:27">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row>
    <row r="638" spans="1:27">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row>
    <row r="639" spans="1:27">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row>
    <row r="640" spans="1:27">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row>
    <row r="641" spans="1:27">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row>
    <row r="642" spans="1:27">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row>
    <row r="643" spans="1:27">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row>
    <row r="644" spans="1:27">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row>
    <row r="645" spans="1:27">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row>
    <row r="646" spans="1:27">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row>
    <row r="647" spans="1:27">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row>
    <row r="648" spans="1:27">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row>
    <row r="649" spans="1:27">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row>
    <row r="650" spans="1:27">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row>
    <row r="651" spans="1:27">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row>
    <row r="652" spans="1:27">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row>
    <row r="653" spans="1:27">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row>
    <row r="654" spans="1:27">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row>
    <row r="655" spans="1:27">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row>
    <row r="656" spans="1:27">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row>
    <row r="657" spans="1:27">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row>
    <row r="658" spans="1:27">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row>
    <row r="659" spans="1:27">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row>
    <row r="660" spans="1:27">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row>
    <row r="661" spans="1:27">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row>
    <row r="662" spans="1:27">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row>
    <row r="663" spans="1:27">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row>
    <row r="664" spans="1:27">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row>
    <row r="665" spans="1:27">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row>
    <row r="666" spans="1:27">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row>
    <row r="667" spans="1:27">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row>
    <row r="668" spans="1:27">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row>
    <row r="669" spans="1:27">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row>
    <row r="670" spans="1:27">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row>
    <row r="671" spans="1:27">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row>
    <row r="672" spans="1:27">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row>
    <row r="673" spans="1:27">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row>
    <row r="674" spans="1:27">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row>
    <row r="675" spans="1:27">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row>
    <row r="676" spans="1:27">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row>
    <row r="677" spans="1:27">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row>
    <row r="678" spans="1:27">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row>
    <row r="679" spans="1:27">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row>
    <row r="680" spans="1:27">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row>
    <row r="681" spans="1:27">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row>
    <row r="682" spans="1:27">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row>
    <row r="683" spans="1:27">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row>
    <row r="684" spans="1:27">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row>
    <row r="685" spans="1:27">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row>
    <row r="686" spans="1:27">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row>
    <row r="687" spans="1:27">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row>
    <row r="688" spans="1:27">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row>
    <row r="689" spans="1:27">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row>
    <row r="690" spans="1:27">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row>
    <row r="691" spans="1:27">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row>
    <row r="692" spans="1:27">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row>
    <row r="693" spans="1:27">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row>
    <row r="694" spans="1:27">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row>
    <row r="695" spans="1:27">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row>
    <row r="696" spans="1:27">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row>
    <row r="697" spans="1:27">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row>
    <row r="698" spans="1:27">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row>
    <row r="699" spans="1:27">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row>
    <row r="700" spans="1:27">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row>
    <row r="701" spans="1:27">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row>
    <row r="702" spans="1:27">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row>
    <row r="703" spans="1:27">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row>
    <row r="704" spans="1:27">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row>
    <row r="705" spans="1:27">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row>
    <row r="706" spans="1:27">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row>
    <row r="707" spans="1:27">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row>
    <row r="708" spans="1:27">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row>
    <row r="709" spans="1:27">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row>
    <row r="710" spans="1:27">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row>
    <row r="711" spans="1:27">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row>
    <row r="712" spans="1:27">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row>
    <row r="713" spans="1:27">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row>
    <row r="714" spans="1:27">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row>
    <row r="715" spans="1:27">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row>
    <row r="716" spans="1:27">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row>
    <row r="717" spans="1:27">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row>
    <row r="718" spans="1:27">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row>
    <row r="719" spans="1:27">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row>
    <row r="720" spans="1:27">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row>
    <row r="721" spans="1:27">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row>
    <row r="722" spans="1:27">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row>
    <row r="723" spans="1:27">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row>
    <row r="724" spans="1:27">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row>
    <row r="725" spans="1:27">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row>
    <row r="726" spans="1:27">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row>
    <row r="727" spans="1:27">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row>
    <row r="728" spans="1:27">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row>
    <row r="729" spans="1:27">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row>
    <row r="730" spans="1:27">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row>
    <row r="731" spans="1:27">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row>
    <row r="732" spans="1:27">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row>
    <row r="733" spans="1:27">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row>
    <row r="734" spans="1:27">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row>
    <row r="735" spans="1:27">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row>
    <row r="736" spans="1:27">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row>
    <row r="737" spans="1:27">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row>
    <row r="738" spans="1:27">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row>
    <row r="739" spans="1:27">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row>
    <row r="740" spans="1:27">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row>
    <row r="741" spans="1:27">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row>
    <row r="742" spans="1:27">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row>
    <row r="743" spans="1:27">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row>
    <row r="744" spans="1:27">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row>
    <row r="745" spans="1:27">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row>
    <row r="746" spans="1:27">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row>
    <row r="747" spans="1:27">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row>
    <row r="748" spans="1:27">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row>
    <row r="749" spans="1:27">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row>
    <row r="750" spans="1:27">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row>
    <row r="751" spans="1:27">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row>
    <row r="752" spans="1:27">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row>
    <row r="753" spans="1:27">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row>
    <row r="754" spans="1:27">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row>
    <row r="755" spans="1:27">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row>
    <row r="756" spans="1:27">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row>
    <row r="757" spans="1:27">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row>
    <row r="758" spans="1:27">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row>
    <row r="759" spans="1:27">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row>
    <row r="760" spans="1:27">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row>
    <row r="761" spans="1:27">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row>
    <row r="762" spans="1:27">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row>
    <row r="763" spans="1:27">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row>
    <row r="764" spans="1:27">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row>
    <row r="765" spans="1:27">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row>
    <row r="766" spans="1:27">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row>
    <row r="767" spans="1:27">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row>
    <row r="768" spans="1:27">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row>
    <row r="769" spans="1:27">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row>
    <row r="770" spans="1:27">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row>
    <row r="771" spans="1:27">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row>
    <row r="772" spans="1:27">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row>
    <row r="773" spans="1:27">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row>
    <row r="774" spans="1:27">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row>
    <row r="775" spans="1:27">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row>
    <row r="776" spans="1:27">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row>
    <row r="777" spans="1:27">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row>
    <row r="778" spans="1:27">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row>
    <row r="779" spans="1:27">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row>
    <row r="780" spans="1:27">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row>
    <row r="781" spans="1:27">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row>
    <row r="782" spans="1:27">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row>
    <row r="783" spans="1:27">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row>
    <row r="784" spans="1:27">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row>
    <row r="785" spans="1:27">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row>
    <row r="786" spans="1:27">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row>
    <row r="787" spans="1:27">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row>
    <row r="788" spans="1:27">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row>
    <row r="789" spans="1:27">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row>
    <row r="790" spans="1:27">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row>
    <row r="791" spans="1:27">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row>
    <row r="792" spans="1:27">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row>
    <row r="793" spans="1:27">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row>
    <row r="794" spans="1:27">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row>
    <row r="795" spans="1:27">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row>
    <row r="796" spans="1:27">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row>
    <row r="797" spans="1:27">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row>
    <row r="798" spans="1:27">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row>
    <row r="799" spans="1:27">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row>
    <row r="800" spans="1:27">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row>
    <row r="801" spans="1:27">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row>
    <row r="802" spans="1:27">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row>
    <row r="803" spans="1:27">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row>
    <row r="804" spans="1:27">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row>
    <row r="805" spans="1:27">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row>
    <row r="806" spans="1:27">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row>
    <row r="807" spans="1:27">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row>
    <row r="808" spans="1:27">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row>
    <row r="809" spans="1:27">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row>
    <row r="810" spans="1:27">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row>
    <row r="811" spans="1:27">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row>
    <row r="812" spans="1:27">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row>
    <row r="813" spans="1:27">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row>
    <row r="814" spans="1:27">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row>
    <row r="815" spans="1:27">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row>
    <row r="816" spans="1:27">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row>
    <row r="817" spans="1:27">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row>
    <row r="818" spans="1:27">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row>
    <row r="819" spans="1:27">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row>
    <row r="820" spans="1:27">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row>
    <row r="821" spans="1:27">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row>
    <row r="822" spans="1:27">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row>
    <row r="823" spans="1:27">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row>
    <row r="824" spans="1:27">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row>
    <row r="825" spans="1:27">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row>
    <row r="826" spans="1:27">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row>
    <row r="827" spans="1:27">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row>
    <row r="828" spans="1:27">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row>
    <row r="829" spans="1:27">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row>
    <row r="830" spans="1:27">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row>
    <row r="831" spans="1:27">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row>
    <row r="832" spans="1:27">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row>
    <row r="833" spans="1:27">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row>
    <row r="834" spans="1:27">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row>
    <row r="835" spans="1:27">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row>
    <row r="836" spans="1:27">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row>
    <row r="837" spans="1:27">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row>
    <row r="838" spans="1:27">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row>
    <row r="839" spans="1:27">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row>
    <row r="840" spans="1:27">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row>
    <row r="841" spans="1:27">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row>
    <row r="842" spans="1:27">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row>
    <row r="843" spans="1:27">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row>
    <row r="844" spans="1:27">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row>
    <row r="845" spans="1:27">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row>
    <row r="846" spans="1:27">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row>
    <row r="847" spans="1:27">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row>
    <row r="848" spans="1:27">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row>
    <row r="849" spans="1:27">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row>
    <row r="850" spans="1:27">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row>
    <row r="851" spans="1:27">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row>
    <row r="852" spans="1:27">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row>
    <row r="853" spans="1:27">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row>
    <row r="854" spans="1:27">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row>
    <row r="855" spans="1:27">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row>
    <row r="856" spans="1:27">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row>
    <row r="857" spans="1:27">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row>
    <row r="858" spans="1:27">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row>
    <row r="859" spans="1:27">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row>
    <row r="860" spans="1:27">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row>
    <row r="861" spans="1:27">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row>
    <row r="862" spans="1:27">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row>
    <row r="863" spans="1:27">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row>
    <row r="864" spans="1:27">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row>
    <row r="865" spans="1:27">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row>
    <row r="866" spans="1:27">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row>
    <row r="867" spans="1:27">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row>
    <row r="868" spans="1:27">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row>
    <row r="869" spans="1:27">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row>
    <row r="870" spans="1:27">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row>
    <row r="871" spans="1:27">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row>
    <row r="872" spans="1:27">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row>
    <row r="873" spans="1:27">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row>
    <row r="874" spans="1:27">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row>
    <row r="875" spans="1:27">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row>
    <row r="876" spans="1:27">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row>
    <row r="877" spans="1:27">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row>
    <row r="878" spans="1:27">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row>
    <row r="879" spans="1:27">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row>
    <row r="880" spans="1:27">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row>
    <row r="881" spans="1:27">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row>
    <row r="882" spans="1:27">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row>
    <row r="883" spans="1:27">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row>
    <row r="884" spans="1:27">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row>
    <row r="885" spans="1:27">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row>
    <row r="886" spans="1:27">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row>
    <row r="887" spans="1:27">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row>
    <row r="888" spans="1:27">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row>
    <row r="889" spans="1:27">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row>
    <row r="890" spans="1:27">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row>
    <row r="891" spans="1:27">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row>
    <row r="892" spans="1:27">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row>
    <row r="893" spans="1:27">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row>
    <row r="894" spans="1:27">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row>
    <row r="895" spans="1:27">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row>
    <row r="896" spans="1:27">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row>
    <row r="897" spans="1:27">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row>
    <row r="898" spans="1:27">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row>
    <row r="899" spans="1:27">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row>
    <row r="900" spans="1:27">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row>
    <row r="901" spans="1:27">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row>
    <row r="902" spans="1:27">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row>
    <row r="903" spans="1:27">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row>
    <row r="904" spans="1:27">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row>
    <row r="905" spans="1:27">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row>
    <row r="906" spans="1:27">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row>
    <row r="907" spans="1:27">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row>
    <row r="908" spans="1:27">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row>
    <row r="909" spans="1:27">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row>
    <row r="910" spans="1:27">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row>
    <row r="911" spans="1:27">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row>
    <row r="912" spans="1:27">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row>
    <row r="913" spans="1:27">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row>
    <row r="914" spans="1:27">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row>
    <row r="915" spans="1:27">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row>
    <row r="916" spans="1:27">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row>
    <row r="917" spans="1:27">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row>
    <row r="918" spans="1:27">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row>
    <row r="919" spans="1:27">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row>
    <row r="920" spans="1:27">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row>
    <row r="921" spans="1:27">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row>
    <row r="922" spans="1:27">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row>
    <row r="923" spans="1:27">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row>
    <row r="924" spans="1:27">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row>
    <row r="925" spans="1:27">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row>
    <row r="926" spans="1:27">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row>
    <row r="927" spans="1:27">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row>
    <row r="928" spans="1:27">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row>
    <row r="929" spans="1:27">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row>
    <row r="930" spans="1:27">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row>
    <row r="931" spans="1:27">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row>
    <row r="932" spans="1:27">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row>
    <row r="933" spans="1:27">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row>
    <row r="934" spans="1:27">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row>
    <row r="935" spans="1:27">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row>
    <row r="936" spans="1:27">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row>
    <row r="937" spans="1:27">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row>
    <row r="938" spans="1:27">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row>
    <row r="939" spans="1:27">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row>
    <row r="940" spans="1:27">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row>
    <row r="941" spans="1:27">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row>
    <row r="942" spans="1:27">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row>
    <row r="943" spans="1:27">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row>
    <row r="944" spans="1:27">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row>
    <row r="945" spans="1:27">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row>
    <row r="946" spans="1:27">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row>
    <row r="947" spans="1:27">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row>
    <row r="948" spans="1:27">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row>
    <row r="949" spans="1:27">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row>
    <row r="950" spans="1:27">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row>
    <row r="951" spans="1:27">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row>
    <row r="952" spans="1:27">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row>
    <row r="953" spans="1:27">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row>
    <row r="954" spans="1:27">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row>
    <row r="955" spans="1:27">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row>
    <row r="956" spans="1:27">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row>
    <row r="957" spans="1:27">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row>
    <row r="958" spans="1:27">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row>
    <row r="959" spans="1:27">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row>
    <row r="960" spans="1:27">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row>
    <row r="961" spans="1:27">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row>
    <row r="962" spans="1:27">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row>
    <row r="963" spans="1:27">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row>
    <row r="964" spans="1:27">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row>
    <row r="965" spans="1:27">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row>
    <row r="966" spans="1:27">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row>
    <row r="967" spans="1:27">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row>
    <row r="968" spans="1:27">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row>
    <row r="969" spans="1:27">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row>
    <row r="970" spans="1:27">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row>
    <row r="971" spans="1:27">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row>
    <row r="972" spans="1:27">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row>
    <row r="973" spans="1:27">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row>
    <row r="974" spans="1:27">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row>
    <row r="975" spans="1:27">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row>
    <row r="976" spans="1:27">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row>
    <row r="977" spans="1:27">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row>
    <row r="978" spans="1:27">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row>
    <row r="979" spans="1:27">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row>
    <row r="980" spans="1:27">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row>
    <row r="981" spans="1:27">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row>
    <row r="982" spans="1:27">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row>
    <row r="983" spans="1:27">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row>
    <row r="984" spans="1:27">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row>
    <row r="985" spans="1:27">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row>
    <row r="986" spans="1:27">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row>
    <row r="987" spans="1:27">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row>
    <row r="988" spans="1:27">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row>
    <row r="989" spans="1:27">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row>
    <row r="990" spans="1:27">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row>
    <row r="991" spans="1:27">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row>
    <row r="992" spans="1:27">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row>
    <row r="993" spans="1:27">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row>
    <row r="994" spans="1:27">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row>
    <row r="995" spans="1:27">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row>
    <row r="996" spans="1:27">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row>
    <row r="997" spans="1:27">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row>
    <row r="998" spans="1:27">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row>
    <row r="999" spans="1:27">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row>
    <row r="1000" spans="1:27">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row>
  </sheetData>
  <hyperlinks>
    <hyperlink ref="A5" r:id="rId1" xr:uid="{00000000-0004-0000-0700-000000000000}"/>
    <hyperlink ref="G9"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27BA0"/>
    <outlinePr summaryBelow="0" summaryRight="0"/>
  </sheetPr>
  <dimension ref="A1:AA1030"/>
  <sheetViews>
    <sheetView workbookViewId="0"/>
  </sheetViews>
  <sheetFormatPr baseColWidth="10" defaultColWidth="14.5" defaultRowHeight="15" customHeight="1"/>
  <cols>
    <col min="1" max="1" width="24.5" customWidth="1"/>
    <col min="2" max="2" width="30.33203125" customWidth="1"/>
    <col min="3" max="3" width="54.33203125" customWidth="1"/>
    <col min="4" max="4" width="42.6640625" customWidth="1"/>
  </cols>
  <sheetData>
    <row r="1" spans="1:27">
      <c r="A1" s="150" t="s">
        <v>1049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27">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row>
    <row r="3" spans="1:27">
      <c r="A3" s="150" t="s">
        <v>24</v>
      </c>
      <c r="B3" s="150">
        <v>2021</v>
      </c>
      <c r="C3" s="150" t="s">
        <v>1050</v>
      </c>
      <c r="D3" s="150"/>
      <c r="E3" s="151" t="s">
        <v>1051</v>
      </c>
      <c r="F3" s="150"/>
      <c r="G3" s="150"/>
      <c r="H3" s="150"/>
      <c r="I3" s="150"/>
      <c r="J3" s="150"/>
      <c r="K3" s="150"/>
      <c r="L3" s="150"/>
      <c r="M3" s="150"/>
      <c r="N3" s="150"/>
      <c r="O3" s="150"/>
      <c r="P3" s="150"/>
      <c r="Q3" s="150"/>
      <c r="R3" s="150"/>
      <c r="S3" s="150"/>
      <c r="T3" s="150"/>
      <c r="U3" s="150"/>
      <c r="V3" s="150"/>
      <c r="W3" s="150"/>
      <c r="X3" s="150"/>
      <c r="Y3" s="150"/>
      <c r="Z3" s="150"/>
      <c r="AA3" s="150"/>
    </row>
    <row r="4" spans="1:27">
      <c r="A4" s="150" t="s">
        <v>24</v>
      </c>
      <c r="B4" s="150">
        <v>2021</v>
      </c>
      <c r="C4" s="150" t="s">
        <v>1052</v>
      </c>
      <c r="D4" s="150"/>
      <c r="E4" s="151" t="s">
        <v>1053</v>
      </c>
      <c r="F4" s="150"/>
      <c r="G4" s="150"/>
      <c r="H4" s="150"/>
      <c r="I4" s="150"/>
      <c r="J4" s="150"/>
      <c r="K4" s="150"/>
      <c r="L4" s="150"/>
      <c r="M4" s="150"/>
      <c r="N4" s="150"/>
      <c r="O4" s="150"/>
      <c r="P4" s="150"/>
      <c r="Q4" s="150"/>
      <c r="R4" s="150"/>
      <c r="S4" s="150"/>
      <c r="T4" s="150"/>
      <c r="U4" s="150"/>
      <c r="V4" s="150"/>
      <c r="W4" s="150"/>
      <c r="X4" s="150"/>
      <c r="Y4" s="150"/>
      <c r="Z4" s="150"/>
      <c r="AA4" s="150"/>
    </row>
    <row r="5" spans="1:27">
      <c r="A5" s="150" t="s">
        <v>24</v>
      </c>
      <c r="B5" s="150">
        <v>2021</v>
      </c>
      <c r="C5" s="150" t="s">
        <v>1054</v>
      </c>
      <c r="D5" s="150"/>
      <c r="E5" s="151" t="s">
        <v>1055</v>
      </c>
      <c r="F5" s="150"/>
      <c r="G5" s="150"/>
      <c r="H5" s="150"/>
      <c r="I5" s="150"/>
      <c r="J5" s="150"/>
      <c r="K5" s="150"/>
      <c r="L5" s="150"/>
      <c r="M5" s="150"/>
      <c r="N5" s="150"/>
      <c r="O5" s="150"/>
      <c r="P5" s="150"/>
      <c r="Q5" s="150"/>
      <c r="R5" s="150"/>
      <c r="S5" s="150"/>
      <c r="T5" s="150"/>
      <c r="U5" s="150"/>
      <c r="V5" s="150"/>
      <c r="W5" s="150"/>
      <c r="X5" s="150"/>
      <c r="Y5" s="150"/>
      <c r="Z5" s="150"/>
      <c r="AA5" s="150"/>
    </row>
    <row r="6" spans="1:27">
      <c r="A6" s="150" t="s">
        <v>24</v>
      </c>
      <c r="B6" s="150">
        <v>2020</v>
      </c>
      <c r="C6" s="150" t="s">
        <v>1056</v>
      </c>
      <c r="D6" s="150"/>
      <c r="E6" s="151" t="s">
        <v>1057</v>
      </c>
      <c r="F6" s="150"/>
      <c r="G6" s="150"/>
      <c r="H6" s="150"/>
      <c r="I6" s="150"/>
      <c r="J6" s="150"/>
      <c r="K6" s="150"/>
      <c r="L6" s="150"/>
      <c r="M6" s="150"/>
      <c r="N6" s="150"/>
      <c r="O6" s="150"/>
      <c r="P6" s="150"/>
      <c r="Q6" s="150"/>
      <c r="R6" s="150"/>
      <c r="S6" s="150"/>
      <c r="T6" s="150"/>
      <c r="U6" s="150"/>
      <c r="V6" s="150"/>
      <c r="W6" s="150"/>
      <c r="X6" s="150"/>
      <c r="Y6" s="150"/>
      <c r="Z6" s="150"/>
      <c r="AA6" s="150"/>
    </row>
    <row r="7" spans="1:27">
      <c r="A7" s="150" t="s">
        <v>24</v>
      </c>
      <c r="B7" s="150">
        <v>2021</v>
      </c>
      <c r="C7" s="150" t="s">
        <v>1058</v>
      </c>
      <c r="D7" s="150"/>
      <c r="E7" s="151" t="s">
        <v>1059</v>
      </c>
      <c r="F7" s="150"/>
      <c r="G7" s="150"/>
      <c r="H7" s="150"/>
      <c r="I7" s="150"/>
      <c r="J7" s="150"/>
      <c r="K7" s="150"/>
      <c r="L7" s="150"/>
      <c r="M7" s="150"/>
      <c r="N7" s="150"/>
      <c r="O7" s="150"/>
      <c r="P7" s="150"/>
      <c r="Q7" s="150"/>
      <c r="R7" s="150"/>
      <c r="S7" s="150"/>
      <c r="T7" s="150"/>
      <c r="U7" s="150"/>
      <c r="V7" s="150"/>
      <c r="W7" s="150"/>
      <c r="X7" s="150"/>
      <c r="Y7" s="150"/>
      <c r="Z7" s="150"/>
      <c r="AA7" s="150"/>
    </row>
    <row r="8" spans="1:27">
      <c r="A8" s="150" t="s">
        <v>24</v>
      </c>
      <c r="B8" s="150">
        <v>2020</v>
      </c>
      <c r="C8" s="150" t="s">
        <v>1060</v>
      </c>
      <c r="D8" s="150"/>
      <c r="E8" s="151" t="s">
        <v>1061</v>
      </c>
      <c r="F8" s="150"/>
      <c r="G8" s="150"/>
      <c r="H8" s="150"/>
      <c r="I8" s="150"/>
      <c r="J8" s="150"/>
      <c r="K8" s="150"/>
      <c r="L8" s="150"/>
      <c r="M8" s="150"/>
      <c r="N8" s="150"/>
      <c r="O8" s="150"/>
      <c r="P8" s="150"/>
      <c r="Q8" s="150"/>
      <c r="R8" s="150"/>
      <c r="S8" s="150"/>
      <c r="T8" s="150"/>
      <c r="U8" s="150"/>
      <c r="V8" s="150"/>
      <c r="W8" s="150"/>
      <c r="X8" s="150"/>
      <c r="Y8" s="150"/>
      <c r="Z8" s="150"/>
      <c r="AA8" s="150"/>
    </row>
    <row r="9" spans="1:27">
      <c r="A9" s="150" t="s">
        <v>24</v>
      </c>
      <c r="B9" s="150">
        <v>2019</v>
      </c>
      <c r="C9" s="150" t="s">
        <v>1062</v>
      </c>
      <c r="D9" s="150"/>
      <c r="E9" s="151" t="s">
        <v>1063</v>
      </c>
      <c r="F9" s="150"/>
      <c r="G9" s="150"/>
      <c r="H9" s="150"/>
      <c r="I9" s="150"/>
      <c r="J9" s="150"/>
      <c r="K9" s="150"/>
      <c r="L9" s="150"/>
      <c r="M9" s="150"/>
      <c r="N9" s="150"/>
      <c r="O9" s="150"/>
      <c r="P9" s="150"/>
      <c r="Q9" s="150"/>
      <c r="R9" s="150"/>
      <c r="S9" s="150"/>
      <c r="T9" s="150"/>
      <c r="U9" s="150"/>
      <c r="V9" s="150"/>
      <c r="W9" s="150"/>
      <c r="X9" s="150"/>
      <c r="Y9" s="150"/>
      <c r="Z9" s="150"/>
      <c r="AA9" s="150"/>
    </row>
    <row r="10" spans="1:27">
      <c r="A10" s="150" t="s">
        <v>24</v>
      </c>
      <c r="B10" s="150">
        <v>2018</v>
      </c>
      <c r="C10" s="1" t="s">
        <v>1064</v>
      </c>
      <c r="D10" s="150"/>
      <c r="E10" s="152" t="s">
        <v>1065</v>
      </c>
      <c r="F10" s="150"/>
      <c r="G10" s="150"/>
      <c r="H10" s="150"/>
      <c r="I10" s="150"/>
      <c r="J10" s="150"/>
      <c r="K10" s="150"/>
      <c r="L10" s="150"/>
      <c r="M10" s="150"/>
      <c r="N10" s="150"/>
      <c r="O10" s="150"/>
      <c r="P10" s="150"/>
      <c r="Q10" s="150"/>
      <c r="R10" s="150"/>
      <c r="S10" s="150"/>
      <c r="T10" s="150"/>
      <c r="U10" s="150"/>
      <c r="V10" s="150"/>
      <c r="W10" s="150"/>
      <c r="X10" s="150"/>
      <c r="Y10" s="150"/>
      <c r="Z10" s="150"/>
      <c r="AA10" s="150"/>
    </row>
    <row r="11" spans="1:27">
      <c r="A11" s="150" t="s">
        <v>24</v>
      </c>
      <c r="B11" s="150">
        <v>2021</v>
      </c>
      <c r="C11" s="150" t="s">
        <v>1066</v>
      </c>
      <c r="D11" s="150"/>
      <c r="E11" s="151" t="s">
        <v>1067</v>
      </c>
      <c r="F11" s="150"/>
      <c r="G11" s="150"/>
      <c r="H11" s="150"/>
      <c r="I11" s="150"/>
      <c r="J11" s="150"/>
      <c r="K11" s="150"/>
      <c r="L11" s="150"/>
      <c r="M11" s="150"/>
      <c r="N11" s="150"/>
      <c r="O11" s="150"/>
      <c r="P11" s="150"/>
      <c r="Q11" s="150"/>
      <c r="R11" s="150"/>
      <c r="S11" s="150"/>
      <c r="T11" s="150"/>
      <c r="U11" s="150"/>
      <c r="V11" s="150"/>
      <c r="W11" s="150"/>
      <c r="X11" s="150"/>
      <c r="Y11" s="150"/>
      <c r="Z11" s="150"/>
      <c r="AA11" s="150"/>
    </row>
    <row r="12" spans="1:27">
      <c r="A12" s="150" t="s">
        <v>24</v>
      </c>
      <c r="B12" s="150">
        <v>2021</v>
      </c>
      <c r="C12" s="150" t="s">
        <v>1068</v>
      </c>
      <c r="D12" s="150"/>
      <c r="E12" s="151" t="s">
        <v>1069</v>
      </c>
      <c r="F12" s="150"/>
      <c r="G12" s="150"/>
      <c r="H12" s="150"/>
      <c r="I12" s="150"/>
      <c r="J12" s="150"/>
      <c r="K12" s="150"/>
      <c r="L12" s="150"/>
      <c r="M12" s="150"/>
      <c r="N12" s="150"/>
      <c r="O12" s="150"/>
      <c r="P12" s="150"/>
      <c r="Q12" s="150"/>
      <c r="R12" s="150"/>
      <c r="S12" s="150"/>
      <c r="T12" s="150"/>
      <c r="U12" s="150"/>
      <c r="V12" s="150"/>
      <c r="W12" s="150"/>
      <c r="X12" s="150"/>
      <c r="Y12" s="150"/>
      <c r="Z12" s="150"/>
      <c r="AA12" s="150"/>
    </row>
    <row r="13" spans="1:27">
      <c r="A13" s="150" t="s">
        <v>24</v>
      </c>
      <c r="B13" s="150">
        <v>2021</v>
      </c>
      <c r="C13" s="150" t="s">
        <v>1070</v>
      </c>
      <c r="D13" s="150"/>
      <c r="E13" s="151" t="s">
        <v>1071</v>
      </c>
      <c r="F13" s="150"/>
      <c r="G13" s="150"/>
      <c r="H13" s="150"/>
      <c r="I13" s="150"/>
      <c r="J13" s="150"/>
      <c r="K13" s="150"/>
      <c r="L13" s="150"/>
      <c r="M13" s="150"/>
      <c r="N13" s="150"/>
      <c r="O13" s="150"/>
      <c r="P13" s="150"/>
      <c r="Q13" s="150"/>
      <c r="R13" s="150"/>
      <c r="S13" s="150"/>
      <c r="T13" s="150"/>
      <c r="U13" s="150"/>
      <c r="V13" s="150"/>
      <c r="W13" s="150"/>
      <c r="X13" s="150"/>
      <c r="Y13" s="150"/>
      <c r="Z13" s="150"/>
      <c r="AA13" s="150"/>
    </row>
    <row r="14" spans="1:27">
      <c r="A14" s="150" t="s">
        <v>25</v>
      </c>
      <c r="B14" s="150">
        <v>2021</v>
      </c>
      <c r="C14" s="59" t="s">
        <v>1072</v>
      </c>
      <c r="D14" s="150"/>
      <c r="E14" s="151" t="s">
        <v>1073</v>
      </c>
      <c r="F14" s="150"/>
      <c r="G14" s="150"/>
      <c r="H14" s="150"/>
      <c r="I14" s="150"/>
      <c r="J14" s="150"/>
      <c r="K14" s="150"/>
      <c r="L14" s="150"/>
      <c r="M14" s="150"/>
      <c r="N14" s="150"/>
      <c r="O14" s="150"/>
      <c r="P14" s="150"/>
      <c r="Q14" s="150"/>
      <c r="R14" s="150"/>
      <c r="S14" s="150"/>
      <c r="T14" s="150"/>
      <c r="U14" s="150"/>
      <c r="V14" s="150"/>
      <c r="W14" s="150"/>
      <c r="X14" s="150"/>
      <c r="Y14" s="150"/>
      <c r="Z14" s="150"/>
      <c r="AA14" s="150"/>
    </row>
    <row r="15" spans="1:27">
      <c r="A15" s="150" t="s">
        <v>25</v>
      </c>
      <c r="B15" s="150">
        <v>2020</v>
      </c>
      <c r="C15" s="59" t="s">
        <v>1074</v>
      </c>
      <c r="D15" s="150"/>
      <c r="E15" s="153" t="s">
        <v>1075</v>
      </c>
      <c r="F15" s="150"/>
      <c r="G15" s="150"/>
      <c r="H15" s="150"/>
      <c r="I15" s="150"/>
      <c r="J15" s="150"/>
      <c r="K15" s="150"/>
      <c r="L15" s="150"/>
      <c r="M15" s="150"/>
      <c r="N15" s="150"/>
      <c r="O15" s="150"/>
      <c r="P15" s="150"/>
      <c r="Q15" s="150"/>
      <c r="R15" s="150"/>
      <c r="S15" s="150"/>
      <c r="T15" s="150"/>
      <c r="U15" s="150"/>
      <c r="V15" s="150"/>
      <c r="W15" s="150"/>
      <c r="X15" s="150"/>
      <c r="Y15" s="150"/>
      <c r="Z15" s="150"/>
      <c r="AA15" s="150"/>
    </row>
    <row r="16" spans="1:27">
      <c r="A16" s="150" t="s">
        <v>25</v>
      </c>
      <c r="B16" s="150" t="s">
        <v>1076</v>
      </c>
      <c r="C16" s="59" t="s">
        <v>1077</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row>
    <row r="17" spans="1:27">
      <c r="A17" s="150" t="s">
        <v>26</v>
      </c>
      <c r="B17" s="150"/>
      <c r="C17" s="150" t="s">
        <v>1078</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row>
    <row r="18" spans="1:27">
      <c r="A18" s="150" t="s">
        <v>27</v>
      </c>
      <c r="B18" s="150">
        <v>2022</v>
      </c>
      <c r="C18" s="150" t="s">
        <v>1079</v>
      </c>
      <c r="D18" s="150"/>
      <c r="E18" s="154" t="s">
        <v>1080</v>
      </c>
      <c r="F18" s="150"/>
      <c r="G18" s="150"/>
      <c r="H18" s="150"/>
      <c r="I18" s="150"/>
      <c r="J18" s="150"/>
      <c r="K18" s="150"/>
      <c r="L18" s="150"/>
      <c r="M18" s="150"/>
      <c r="N18" s="150"/>
      <c r="O18" s="150"/>
      <c r="P18" s="150"/>
      <c r="Q18" s="150"/>
      <c r="R18" s="150"/>
      <c r="S18" s="150"/>
      <c r="T18" s="150"/>
      <c r="U18" s="150"/>
      <c r="V18" s="150"/>
      <c r="W18" s="150"/>
      <c r="X18" s="150"/>
      <c r="Y18" s="150"/>
      <c r="Z18" s="150"/>
      <c r="AA18" s="150"/>
    </row>
    <row r="19" spans="1:27">
      <c r="A19" s="150" t="s">
        <v>27</v>
      </c>
      <c r="B19" s="150">
        <v>2022</v>
      </c>
      <c r="C19" s="150" t="s">
        <v>1060</v>
      </c>
      <c r="D19" s="150"/>
      <c r="E19" s="151" t="s">
        <v>1081</v>
      </c>
      <c r="F19" s="150"/>
      <c r="G19" s="150"/>
      <c r="H19" s="150"/>
      <c r="I19" s="150"/>
      <c r="J19" s="150"/>
      <c r="K19" s="150"/>
      <c r="L19" s="150"/>
      <c r="M19" s="150"/>
      <c r="N19" s="150"/>
      <c r="O19" s="150"/>
      <c r="P19" s="150"/>
      <c r="Q19" s="150"/>
      <c r="R19" s="150"/>
      <c r="S19" s="150"/>
      <c r="T19" s="150"/>
      <c r="U19" s="150"/>
      <c r="V19" s="150"/>
      <c r="W19" s="150"/>
      <c r="X19" s="150"/>
      <c r="Y19" s="150"/>
      <c r="Z19" s="150"/>
      <c r="AA19" s="150"/>
    </row>
    <row r="20" spans="1:27">
      <c r="A20" s="150" t="s">
        <v>27</v>
      </c>
      <c r="B20" s="150">
        <v>2022</v>
      </c>
      <c r="C20" s="150" t="s">
        <v>1082</v>
      </c>
      <c r="D20" s="150"/>
      <c r="E20" s="151" t="s">
        <v>1083</v>
      </c>
      <c r="F20" s="150"/>
      <c r="G20" s="150"/>
      <c r="H20" s="150"/>
      <c r="I20" s="150"/>
      <c r="J20" s="150"/>
      <c r="K20" s="150"/>
      <c r="L20" s="150"/>
      <c r="M20" s="150"/>
      <c r="N20" s="150"/>
      <c r="O20" s="150"/>
      <c r="P20" s="150"/>
      <c r="Q20" s="150"/>
      <c r="R20" s="150"/>
      <c r="S20" s="150"/>
      <c r="T20" s="150"/>
      <c r="U20" s="150"/>
      <c r="V20" s="150"/>
      <c r="W20" s="150"/>
      <c r="X20" s="150"/>
      <c r="Y20" s="150"/>
      <c r="Z20" s="150"/>
      <c r="AA20" s="150"/>
    </row>
    <row r="21" spans="1:27">
      <c r="A21" s="150" t="s">
        <v>27</v>
      </c>
      <c r="B21" s="150"/>
      <c r="C21" s="150" t="s">
        <v>1084</v>
      </c>
      <c r="D21" s="150"/>
      <c r="E21" s="151" t="s">
        <v>1085</v>
      </c>
      <c r="F21" s="150"/>
      <c r="G21" s="150"/>
      <c r="H21" s="150"/>
      <c r="I21" s="150"/>
      <c r="J21" s="150"/>
      <c r="K21" s="150"/>
      <c r="L21" s="150"/>
      <c r="M21" s="150"/>
      <c r="N21" s="150"/>
      <c r="O21" s="150"/>
      <c r="P21" s="150"/>
      <c r="Q21" s="150"/>
      <c r="R21" s="150"/>
      <c r="S21" s="150"/>
      <c r="T21" s="150"/>
      <c r="U21" s="150"/>
      <c r="V21" s="150"/>
      <c r="W21" s="150"/>
      <c r="X21" s="150"/>
      <c r="Y21" s="150"/>
      <c r="Z21" s="150"/>
      <c r="AA21" s="150"/>
    </row>
    <row r="22" spans="1:27">
      <c r="A22" s="150" t="s">
        <v>27</v>
      </c>
      <c r="B22" s="150">
        <v>2022</v>
      </c>
      <c r="C22" s="150" t="s">
        <v>1086</v>
      </c>
      <c r="D22" s="150"/>
      <c r="E22" s="151" t="s">
        <v>1087</v>
      </c>
      <c r="F22" s="150"/>
      <c r="G22" s="150"/>
      <c r="H22" s="150"/>
      <c r="I22" s="150"/>
      <c r="J22" s="150"/>
      <c r="K22" s="150"/>
      <c r="L22" s="150"/>
      <c r="M22" s="150"/>
      <c r="N22" s="150"/>
      <c r="O22" s="150"/>
      <c r="P22" s="150"/>
      <c r="Q22" s="150"/>
      <c r="R22" s="150"/>
      <c r="S22" s="150"/>
      <c r="T22" s="150"/>
      <c r="U22" s="150"/>
      <c r="V22" s="150"/>
      <c r="W22" s="150"/>
      <c r="X22" s="150"/>
      <c r="Y22" s="150"/>
      <c r="Z22" s="150"/>
      <c r="AA22" s="150"/>
    </row>
    <row r="23" spans="1:27">
      <c r="A23" s="150" t="s">
        <v>27</v>
      </c>
      <c r="B23" s="150"/>
      <c r="C23" s="150" t="s">
        <v>1088</v>
      </c>
      <c r="D23" s="150"/>
      <c r="E23" s="151" t="s">
        <v>1089</v>
      </c>
      <c r="F23" s="150"/>
      <c r="G23" s="150"/>
      <c r="H23" s="150"/>
      <c r="I23" s="150"/>
      <c r="J23" s="150"/>
      <c r="K23" s="150"/>
      <c r="L23" s="150"/>
      <c r="M23" s="150"/>
      <c r="N23" s="150"/>
      <c r="O23" s="150"/>
      <c r="P23" s="150"/>
      <c r="Q23" s="150"/>
      <c r="R23" s="150"/>
      <c r="S23" s="150"/>
      <c r="T23" s="150"/>
      <c r="U23" s="150"/>
      <c r="V23" s="150"/>
      <c r="W23" s="150"/>
      <c r="X23" s="150"/>
      <c r="Y23" s="150"/>
      <c r="Z23" s="150"/>
      <c r="AA23" s="150"/>
    </row>
    <row r="24" spans="1:27">
      <c r="A24" s="150" t="s">
        <v>27</v>
      </c>
      <c r="B24" s="150"/>
      <c r="C24" s="150" t="s">
        <v>1090</v>
      </c>
      <c r="D24" s="150"/>
      <c r="E24" s="151" t="s">
        <v>1091</v>
      </c>
      <c r="F24" s="150"/>
      <c r="G24" s="150"/>
      <c r="H24" s="150"/>
      <c r="I24" s="150"/>
      <c r="J24" s="150"/>
      <c r="K24" s="150"/>
      <c r="L24" s="150"/>
      <c r="M24" s="150"/>
      <c r="N24" s="150"/>
      <c r="O24" s="150"/>
      <c r="P24" s="150"/>
      <c r="Q24" s="150"/>
      <c r="R24" s="150"/>
      <c r="S24" s="150"/>
      <c r="T24" s="150"/>
      <c r="U24" s="150"/>
      <c r="V24" s="150"/>
      <c r="W24" s="150"/>
      <c r="X24" s="150"/>
      <c r="Y24" s="150"/>
      <c r="Z24" s="150"/>
      <c r="AA24" s="150"/>
    </row>
    <row r="25" spans="1:27">
      <c r="A25" s="150" t="s">
        <v>28</v>
      </c>
      <c r="B25" s="150">
        <v>2021</v>
      </c>
      <c r="C25" s="150" t="s">
        <v>1092</v>
      </c>
      <c r="D25" s="150"/>
      <c r="E25" s="151" t="s">
        <v>1093</v>
      </c>
      <c r="F25" s="150"/>
      <c r="G25" s="150"/>
      <c r="H25" s="150"/>
      <c r="I25" s="150"/>
      <c r="J25" s="150"/>
      <c r="K25" s="150"/>
      <c r="L25" s="150"/>
      <c r="M25" s="150"/>
      <c r="N25" s="150"/>
      <c r="O25" s="150"/>
      <c r="P25" s="150"/>
      <c r="Q25" s="150"/>
      <c r="R25" s="150"/>
      <c r="S25" s="150"/>
      <c r="T25" s="150"/>
      <c r="U25" s="150"/>
      <c r="V25" s="150"/>
      <c r="W25" s="150"/>
      <c r="X25" s="150"/>
      <c r="Y25" s="150"/>
      <c r="Z25" s="150"/>
      <c r="AA25" s="150"/>
    </row>
    <row r="26" spans="1:27">
      <c r="A26" s="150" t="s">
        <v>1094</v>
      </c>
      <c r="B26" s="150">
        <v>2021</v>
      </c>
      <c r="C26" s="150" t="s">
        <v>1095</v>
      </c>
      <c r="D26" s="150"/>
      <c r="E26" s="151" t="s">
        <v>1096</v>
      </c>
      <c r="F26" s="150"/>
      <c r="G26" s="150"/>
      <c r="H26" s="150"/>
      <c r="I26" s="150"/>
      <c r="J26" s="150"/>
      <c r="K26" s="150"/>
      <c r="L26" s="150"/>
      <c r="M26" s="150"/>
      <c r="N26" s="150"/>
      <c r="O26" s="150"/>
      <c r="P26" s="150"/>
      <c r="Q26" s="150"/>
      <c r="R26" s="150"/>
      <c r="S26" s="150"/>
      <c r="T26" s="150"/>
      <c r="U26" s="150"/>
      <c r="V26" s="150"/>
      <c r="W26" s="150"/>
      <c r="X26" s="150"/>
      <c r="Y26" s="150"/>
      <c r="Z26" s="150"/>
      <c r="AA26" s="150"/>
    </row>
    <row r="27" spans="1:27">
      <c r="A27" s="150" t="s">
        <v>1094</v>
      </c>
      <c r="B27" s="150">
        <v>2021</v>
      </c>
      <c r="C27" s="150" t="s">
        <v>1097</v>
      </c>
      <c r="D27" s="150"/>
      <c r="E27" s="151" t="s">
        <v>1098</v>
      </c>
      <c r="F27" s="150"/>
      <c r="G27" s="150"/>
      <c r="H27" s="150"/>
      <c r="I27" s="150"/>
      <c r="J27" s="150"/>
      <c r="K27" s="150"/>
      <c r="L27" s="150"/>
      <c r="M27" s="150"/>
      <c r="N27" s="150"/>
      <c r="O27" s="150"/>
      <c r="P27" s="150"/>
      <c r="Q27" s="150"/>
      <c r="R27" s="150"/>
      <c r="S27" s="150"/>
      <c r="T27" s="150"/>
      <c r="U27" s="150"/>
      <c r="V27" s="150"/>
      <c r="W27" s="150"/>
      <c r="X27" s="150"/>
      <c r="Y27" s="150"/>
      <c r="Z27" s="150"/>
      <c r="AA27" s="150"/>
    </row>
    <row r="28" spans="1:27">
      <c r="A28" s="150" t="s">
        <v>1094</v>
      </c>
      <c r="B28" s="150">
        <v>2022</v>
      </c>
      <c r="C28" s="150" t="s">
        <v>1056</v>
      </c>
      <c r="D28" s="150"/>
      <c r="E28" s="151" t="s">
        <v>1099</v>
      </c>
      <c r="F28" s="150"/>
      <c r="G28" s="150"/>
      <c r="H28" s="150"/>
      <c r="I28" s="150"/>
      <c r="J28" s="150"/>
      <c r="K28" s="150"/>
      <c r="L28" s="150"/>
      <c r="M28" s="150"/>
      <c r="N28" s="150"/>
      <c r="O28" s="150"/>
      <c r="P28" s="150"/>
      <c r="Q28" s="150"/>
      <c r="R28" s="150"/>
      <c r="S28" s="150"/>
      <c r="T28" s="150"/>
      <c r="U28" s="150"/>
      <c r="V28" s="150"/>
      <c r="W28" s="150"/>
      <c r="X28" s="150"/>
      <c r="Y28" s="150"/>
      <c r="Z28" s="150"/>
      <c r="AA28" s="150"/>
    </row>
    <row r="29" spans="1:27">
      <c r="A29" s="150" t="s">
        <v>1094</v>
      </c>
      <c r="B29" s="150"/>
      <c r="C29" s="150" t="s">
        <v>1060</v>
      </c>
      <c r="D29" s="150"/>
      <c r="E29" s="151" t="s">
        <v>1100</v>
      </c>
      <c r="F29" s="150"/>
      <c r="G29" s="150"/>
      <c r="H29" s="150"/>
      <c r="I29" s="150"/>
      <c r="J29" s="150"/>
      <c r="K29" s="150"/>
      <c r="L29" s="150"/>
      <c r="M29" s="150"/>
      <c r="N29" s="150"/>
      <c r="O29" s="150"/>
      <c r="P29" s="150"/>
      <c r="Q29" s="150"/>
      <c r="R29" s="150"/>
      <c r="S29" s="150"/>
      <c r="T29" s="150"/>
      <c r="U29" s="150"/>
      <c r="V29" s="150"/>
      <c r="W29" s="150"/>
      <c r="X29" s="150"/>
      <c r="Y29" s="150"/>
      <c r="Z29" s="150"/>
      <c r="AA29" s="150"/>
    </row>
    <row r="30" spans="1:27">
      <c r="A30" s="150" t="s">
        <v>1094</v>
      </c>
      <c r="B30" s="150"/>
      <c r="C30" s="150" t="s">
        <v>1101</v>
      </c>
      <c r="D30" s="155" t="s">
        <v>1102</v>
      </c>
      <c r="E30" s="151" t="s">
        <v>1103</v>
      </c>
      <c r="F30" s="150"/>
      <c r="G30" s="150"/>
      <c r="H30" s="150"/>
      <c r="I30" s="150"/>
      <c r="J30" s="150"/>
      <c r="K30" s="150"/>
      <c r="L30" s="150"/>
      <c r="M30" s="150"/>
      <c r="N30" s="150"/>
      <c r="O30" s="150"/>
      <c r="P30" s="150"/>
      <c r="Q30" s="150"/>
      <c r="R30" s="150"/>
      <c r="S30" s="150"/>
      <c r="T30" s="150"/>
      <c r="U30" s="150"/>
      <c r="V30" s="150"/>
      <c r="W30" s="150"/>
      <c r="X30" s="150"/>
      <c r="Y30" s="150"/>
      <c r="Z30" s="150"/>
      <c r="AA30" s="150"/>
    </row>
    <row r="31" spans="1:27">
      <c r="A31" s="150" t="s">
        <v>1094</v>
      </c>
      <c r="B31" s="150"/>
      <c r="C31" s="150" t="s">
        <v>1104</v>
      </c>
      <c r="D31" s="155" t="s">
        <v>1102</v>
      </c>
      <c r="E31" s="151" t="s">
        <v>1105</v>
      </c>
    </row>
    <row r="32" spans="1:27">
      <c r="A32" s="1" t="s">
        <v>30</v>
      </c>
      <c r="C32" s="1" t="s">
        <v>1106</v>
      </c>
      <c r="E32" s="152" t="s">
        <v>1107</v>
      </c>
    </row>
    <row r="33" spans="1:27">
      <c r="A33" s="150" t="s">
        <v>30</v>
      </c>
      <c r="B33" s="150">
        <v>2021</v>
      </c>
      <c r="C33" s="150" t="s">
        <v>1108</v>
      </c>
      <c r="D33" s="150"/>
      <c r="E33" s="151" t="s">
        <v>1109</v>
      </c>
    </row>
    <row r="34" spans="1:27">
      <c r="A34" s="150" t="s">
        <v>30</v>
      </c>
      <c r="B34" s="150">
        <v>2021</v>
      </c>
      <c r="C34" s="150" t="s">
        <v>1110</v>
      </c>
      <c r="D34" s="150"/>
      <c r="E34" s="151" t="s">
        <v>1111</v>
      </c>
    </row>
    <row r="35" spans="1:27">
      <c r="A35" s="150" t="s">
        <v>30</v>
      </c>
      <c r="B35" s="150">
        <v>2021</v>
      </c>
      <c r="C35" s="150" t="s">
        <v>1112</v>
      </c>
      <c r="D35" s="150"/>
      <c r="E35" s="151" t="s">
        <v>1113</v>
      </c>
    </row>
    <row r="36" spans="1:27">
      <c r="A36" s="150" t="s">
        <v>30</v>
      </c>
      <c r="B36" s="150"/>
      <c r="C36" s="150" t="s">
        <v>1056</v>
      </c>
      <c r="D36" s="150"/>
      <c r="E36" s="151" t="s">
        <v>1114</v>
      </c>
    </row>
    <row r="37" spans="1:27">
      <c r="A37" s="150" t="s">
        <v>30</v>
      </c>
      <c r="B37" s="150">
        <v>2021</v>
      </c>
      <c r="C37" s="150" t="s">
        <v>1058</v>
      </c>
      <c r="D37" s="150"/>
      <c r="E37" s="151" t="s">
        <v>1115</v>
      </c>
    </row>
    <row r="38" spans="1:27">
      <c r="A38" s="150" t="s">
        <v>30</v>
      </c>
      <c r="B38" s="150">
        <v>2021</v>
      </c>
      <c r="C38" s="150" t="s">
        <v>1060</v>
      </c>
      <c r="D38" s="150"/>
      <c r="E38" s="151" t="s">
        <v>1116</v>
      </c>
    </row>
    <row r="39" spans="1:27">
      <c r="A39" s="150" t="s">
        <v>30</v>
      </c>
      <c r="B39" s="150">
        <v>2021</v>
      </c>
      <c r="C39" s="150" t="s">
        <v>1062</v>
      </c>
      <c r="D39" s="150"/>
      <c r="E39" s="151" t="s">
        <v>1117</v>
      </c>
    </row>
    <row r="40" spans="1:27">
      <c r="A40" s="150" t="s">
        <v>30</v>
      </c>
      <c r="B40" s="150"/>
      <c r="C40" s="150" t="s">
        <v>1118</v>
      </c>
      <c r="D40" s="150"/>
      <c r="E40" s="151" t="s">
        <v>1119</v>
      </c>
    </row>
    <row r="41" spans="1:27">
      <c r="A41" s="150" t="s">
        <v>30</v>
      </c>
      <c r="B41" s="150"/>
      <c r="C41" s="150" t="s">
        <v>1120</v>
      </c>
      <c r="D41" s="150"/>
      <c r="E41" s="151" t="s">
        <v>1121</v>
      </c>
      <c r="F41" s="150"/>
      <c r="G41" s="150"/>
      <c r="H41" s="150"/>
      <c r="I41" s="150"/>
      <c r="J41" s="150"/>
      <c r="K41" s="150"/>
      <c r="L41" s="150"/>
      <c r="M41" s="150"/>
      <c r="N41" s="150"/>
      <c r="O41" s="150"/>
      <c r="P41" s="150"/>
      <c r="Q41" s="150"/>
      <c r="R41" s="150"/>
      <c r="S41" s="150"/>
      <c r="T41" s="150"/>
      <c r="U41" s="150"/>
      <c r="V41" s="150"/>
      <c r="W41" s="150"/>
      <c r="X41" s="150"/>
      <c r="Y41" s="150"/>
      <c r="Z41" s="150"/>
      <c r="AA41" s="150"/>
    </row>
    <row r="42" spans="1:27">
      <c r="A42" s="150" t="s">
        <v>30</v>
      </c>
      <c r="B42" s="150"/>
      <c r="C42" s="150" t="s">
        <v>1084</v>
      </c>
      <c r="D42" s="150"/>
      <c r="E42" s="151" t="s">
        <v>1122</v>
      </c>
      <c r="F42" s="150"/>
      <c r="G42" s="150"/>
      <c r="H42" s="150"/>
      <c r="I42" s="150"/>
      <c r="J42" s="150"/>
      <c r="K42" s="150"/>
      <c r="L42" s="150"/>
      <c r="M42" s="150"/>
      <c r="N42" s="150"/>
      <c r="O42" s="150"/>
      <c r="P42" s="150"/>
      <c r="Q42" s="150"/>
      <c r="R42" s="150"/>
      <c r="S42" s="150"/>
      <c r="T42" s="150"/>
      <c r="U42" s="150"/>
      <c r="V42" s="150"/>
      <c r="W42" s="150"/>
      <c r="X42" s="150"/>
      <c r="Y42" s="150"/>
      <c r="Z42" s="150"/>
      <c r="AA42" s="150"/>
    </row>
    <row r="43" spans="1:27">
      <c r="A43" s="150" t="s">
        <v>30</v>
      </c>
      <c r="B43" s="150">
        <v>2021</v>
      </c>
      <c r="C43" s="150" t="s">
        <v>1123</v>
      </c>
      <c r="D43" s="150"/>
      <c r="E43" s="151" t="s">
        <v>1124</v>
      </c>
      <c r="F43" s="150"/>
      <c r="G43" s="150"/>
      <c r="H43" s="150"/>
      <c r="I43" s="150"/>
      <c r="J43" s="150"/>
      <c r="K43" s="150"/>
      <c r="L43" s="150"/>
      <c r="M43" s="150"/>
      <c r="N43" s="150"/>
      <c r="O43" s="150"/>
      <c r="P43" s="150"/>
      <c r="Q43" s="150"/>
      <c r="R43" s="150"/>
      <c r="S43" s="150"/>
      <c r="T43" s="150"/>
      <c r="U43" s="150"/>
      <c r="V43" s="150"/>
      <c r="W43" s="150"/>
      <c r="X43" s="150"/>
      <c r="Y43" s="150"/>
      <c r="Z43" s="150"/>
      <c r="AA43" s="150"/>
    </row>
    <row r="44" spans="1:27">
      <c r="A44" s="150" t="s">
        <v>30</v>
      </c>
      <c r="B44" s="150">
        <v>2021</v>
      </c>
      <c r="C44" s="150" t="s">
        <v>1125</v>
      </c>
      <c r="D44" s="150"/>
      <c r="E44" s="151" t="s">
        <v>1126</v>
      </c>
      <c r="F44" s="150"/>
      <c r="G44" s="150"/>
      <c r="H44" s="150"/>
      <c r="I44" s="150"/>
      <c r="J44" s="150"/>
      <c r="K44" s="150"/>
      <c r="L44" s="150"/>
      <c r="M44" s="150"/>
      <c r="N44" s="150"/>
      <c r="O44" s="150"/>
      <c r="P44" s="150"/>
      <c r="Q44" s="150"/>
      <c r="R44" s="150"/>
      <c r="S44" s="150"/>
      <c r="T44" s="150"/>
      <c r="U44" s="150"/>
      <c r="V44" s="150"/>
      <c r="W44" s="150"/>
      <c r="X44" s="150"/>
      <c r="Y44" s="150"/>
      <c r="Z44" s="150"/>
      <c r="AA44" s="150"/>
    </row>
    <row r="45" spans="1:27">
      <c r="A45" s="150" t="s">
        <v>30</v>
      </c>
      <c r="B45" s="150"/>
      <c r="C45" s="150" t="s">
        <v>1127</v>
      </c>
      <c r="D45" s="150"/>
      <c r="E45" s="151" t="s">
        <v>1128</v>
      </c>
      <c r="F45" s="150"/>
      <c r="G45" s="150"/>
      <c r="H45" s="150"/>
      <c r="I45" s="150"/>
      <c r="J45" s="150"/>
      <c r="K45" s="150"/>
      <c r="L45" s="150"/>
      <c r="M45" s="150"/>
      <c r="N45" s="150"/>
      <c r="O45" s="150"/>
      <c r="P45" s="150"/>
      <c r="Q45" s="150"/>
      <c r="R45" s="150"/>
      <c r="S45" s="150"/>
      <c r="T45" s="150"/>
      <c r="U45" s="150"/>
      <c r="V45" s="150"/>
      <c r="W45" s="150"/>
      <c r="X45" s="150"/>
      <c r="Y45" s="150"/>
      <c r="Z45" s="150"/>
      <c r="AA45" s="150"/>
    </row>
    <row r="46" spans="1:27">
      <c r="A46" s="1" t="s">
        <v>1129</v>
      </c>
      <c r="B46" s="1">
        <v>2022</v>
      </c>
      <c r="C46" s="1" t="s">
        <v>1130</v>
      </c>
      <c r="E46" s="152" t="s">
        <v>1131</v>
      </c>
      <c r="F46" s="150"/>
      <c r="G46" s="150"/>
      <c r="H46" s="150"/>
      <c r="I46" s="150"/>
      <c r="J46" s="150"/>
      <c r="K46" s="150"/>
      <c r="L46" s="150"/>
      <c r="M46" s="150"/>
      <c r="N46" s="150"/>
      <c r="O46" s="150"/>
      <c r="P46" s="150"/>
      <c r="Q46" s="150"/>
      <c r="R46" s="150"/>
      <c r="S46" s="150"/>
      <c r="T46" s="150"/>
      <c r="U46" s="150"/>
      <c r="V46" s="150"/>
      <c r="W46" s="150"/>
      <c r="X46" s="150"/>
      <c r="Y46" s="150"/>
      <c r="Z46" s="150"/>
      <c r="AA46" s="150"/>
    </row>
    <row r="47" spans="1:27">
      <c r="A47" s="150" t="s">
        <v>1132</v>
      </c>
      <c r="B47" s="150">
        <v>2022</v>
      </c>
      <c r="C47" s="150" t="s">
        <v>1108</v>
      </c>
      <c r="D47" s="150"/>
      <c r="E47" s="151" t="s">
        <v>1133</v>
      </c>
      <c r="F47" s="150"/>
      <c r="G47" s="150"/>
      <c r="H47" s="150"/>
      <c r="I47" s="150"/>
      <c r="J47" s="150"/>
      <c r="K47" s="150"/>
      <c r="L47" s="150"/>
      <c r="M47" s="150"/>
      <c r="N47" s="150"/>
      <c r="O47" s="150"/>
      <c r="P47" s="150"/>
      <c r="Q47" s="150"/>
      <c r="R47" s="150"/>
      <c r="S47" s="150"/>
      <c r="T47" s="150"/>
      <c r="U47" s="150"/>
      <c r="V47" s="150"/>
      <c r="W47" s="150"/>
      <c r="X47" s="150"/>
      <c r="Y47" s="150"/>
      <c r="Z47" s="150"/>
      <c r="AA47" s="150"/>
    </row>
    <row r="48" spans="1:27">
      <c r="A48" s="150" t="s">
        <v>1132</v>
      </c>
      <c r="B48" s="150">
        <v>2020</v>
      </c>
      <c r="C48" s="150" t="s">
        <v>1056</v>
      </c>
      <c r="D48" s="150"/>
      <c r="E48" s="151" t="s">
        <v>1134</v>
      </c>
      <c r="F48" s="150"/>
      <c r="G48" s="150"/>
      <c r="H48" s="150"/>
      <c r="I48" s="150"/>
      <c r="J48" s="150"/>
      <c r="K48" s="150"/>
      <c r="L48" s="150"/>
      <c r="M48" s="150"/>
      <c r="N48" s="150"/>
      <c r="O48" s="150"/>
      <c r="P48" s="150"/>
      <c r="Q48" s="150"/>
      <c r="R48" s="150"/>
      <c r="S48" s="150"/>
      <c r="T48" s="150"/>
      <c r="U48" s="150"/>
      <c r="V48" s="150"/>
      <c r="W48" s="150"/>
      <c r="X48" s="150"/>
      <c r="Y48" s="150"/>
      <c r="Z48" s="150"/>
      <c r="AA48" s="150"/>
    </row>
    <row r="49" spans="1:27">
      <c r="A49" s="150" t="s">
        <v>1132</v>
      </c>
      <c r="B49" s="150"/>
      <c r="C49" s="150" t="s">
        <v>1060</v>
      </c>
      <c r="D49" s="150"/>
      <c r="E49" s="153" t="s">
        <v>1135</v>
      </c>
      <c r="F49" s="150"/>
      <c r="G49" s="150"/>
      <c r="H49" s="150"/>
      <c r="I49" s="150"/>
      <c r="J49" s="150"/>
      <c r="K49" s="150"/>
      <c r="L49" s="150"/>
      <c r="M49" s="150"/>
      <c r="N49" s="150"/>
      <c r="O49" s="150"/>
      <c r="P49" s="150"/>
      <c r="Q49" s="150"/>
      <c r="R49" s="150"/>
      <c r="S49" s="150"/>
      <c r="T49" s="150"/>
      <c r="U49" s="150"/>
      <c r="V49" s="150"/>
      <c r="W49" s="150"/>
      <c r="X49" s="150"/>
      <c r="Y49" s="150"/>
      <c r="Z49" s="150"/>
      <c r="AA49" s="150"/>
    </row>
    <row r="50" spans="1:27">
      <c r="A50" s="150" t="s">
        <v>1132</v>
      </c>
      <c r="B50" s="150"/>
      <c r="C50" s="156" t="s">
        <v>1136</v>
      </c>
      <c r="D50" s="59" t="s">
        <v>1137</v>
      </c>
      <c r="E50" s="151" t="s">
        <v>1135</v>
      </c>
      <c r="F50" s="150"/>
      <c r="G50" s="150"/>
      <c r="H50" s="150"/>
      <c r="I50" s="150"/>
      <c r="J50" s="150"/>
      <c r="K50" s="150"/>
      <c r="L50" s="150"/>
      <c r="M50" s="150"/>
      <c r="N50" s="150"/>
      <c r="O50" s="150"/>
      <c r="P50" s="150"/>
      <c r="Q50" s="150"/>
      <c r="R50" s="150"/>
      <c r="S50" s="150"/>
      <c r="T50" s="150"/>
      <c r="U50" s="150"/>
      <c r="V50" s="150"/>
      <c r="W50" s="150"/>
      <c r="X50" s="150"/>
      <c r="Y50" s="150"/>
      <c r="Z50" s="150"/>
      <c r="AA50" s="150"/>
    </row>
    <row r="51" spans="1:27">
      <c r="A51" s="150" t="s">
        <v>1132</v>
      </c>
      <c r="B51" s="150">
        <v>2022</v>
      </c>
      <c r="C51" s="150" t="s">
        <v>1123</v>
      </c>
      <c r="D51" s="150"/>
      <c r="E51" s="151" t="s">
        <v>1138</v>
      </c>
      <c r="F51" s="150"/>
      <c r="G51" s="150"/>
      <c r="H51" s="150"/>
      <c r="I51" s="150"/>
      <c r="J51" s="150"/>
      <c r="K51" s="150"/>
      <c r="L51" s="150"/>
      <c r="M51" s="150"/>
      <c r="N51" s="150"/>
      <c r="O51" s="150"/>
      <c r="P51" s="150"/>
      <c r="Q51" s="150"/>
      <c r="R51" s="150"/>
      <c r="S51" s="150"/>
      <c r="T51" s="150"/>
      <c r="U51" s="150"/>
      <c r="V51" s="150"/>
      <c r="W51" s="150"/>
      <c r="X51" s="150"/>
      <c r="Y51" s="150"/>
      <c r="Z51" s="150"/>
      <c r="AA51" s="150"/>
    </row>
    <row r="52" spans="1:27">
      <c r="A52" s="150" t="s">
        <v>1132</v>
      </c>
      <c r="B52" s="150"/>
      <c r="C52" s="150" t="s">
        <v>1062</v>
      </c>
      <c r="D52" s="59" t="s">
        <v>1137</v>
      </c>
      <c r="E52" s="151" t="s">
        <v>1139</v>
      </c>
      <c r="F52" s="150"/>
      <c r="G52" s="150"/>
      <c r="H52" s="150"/>
      <c r="I52" s="150"/>
      <c r="J52" s="150"/>
      <c r="K52" s="150"/>
      <c r="L52" s="150"/>
      <c r="M52" s="150"/>
      <c r="N52" s="150"/>
      <c r="O52" s="150"/>
      <c r="P52" s="150"/>
      <c r="Q52" s="150"/>
      <c r="R52" s="150"/>
      <c r="S52" s="150"/>
      <c r="T52" s="150"/>
      <c r="U52" s="150"/>
      <c r="V52" s="150"/>
      <c r="W52" s="150"/>
      <c r="X52" s="150"/>
      <c r="Y52" s="150"/>
      <c r="Z52" s="150"/>
      <c r="AA52" s="150"/>
    </row>
    <row r="53" spans="1:27">
      <c r="A53" s="150" t="s">
        <v>1140</v>
      </c>
      <c r="B53" s="1">
        <v>2022</v>
      </c>
      <c r="C53" s="1" t="s">
        <v>1108</v>
      </c>
      <c r="E53" s="152" t="s">
        <v>1141</v>
      </c>
      <c r="F53" s="150"/>
      <c r="G53" s="150"/>
      <c r="H53" s="150"/>
      <c r="I53" s="150"/>
      <c r="J53" s="150"/>
      <c r="K53" s="150"/>
      <c r="L53" s="150"/>
      <c r="M53" s="150"/>
      <c r="N53" s="150"/>
      <c r="O53" s="150"/>
      <c r="P53" s="150"/>
      <c r="Q53" s="150"/>
      <c r="R53" s="150"/>
      <c r="S53" s="150"/>
      <c r="T53" s="150"/>
      <c r="U53" s="150"/>
      <c r="V53" s="150"/>
      <c r="W53" s="150"/>
      <c r="X53" s="150"/>
      <c r="Y53" s="150"/>
      <c r="Z53" s="150"/>
      <c r="AA53" s="150"/>
    </row>
    <row r="54" spans="1:27">
      <c r="A54" s="150" t="s">
        <v>1140</v>
      </c>
      <c r="B54" s="150" t="s">
        <v>1142</v>
      </c>
      <c r="C54" s="150" t="s">
        <v>1095</v>
      </c>
      <c r="D54" s="148" t="s">
        <v>1143</v>
      </c>
      <c r="E54" s="1"/>
      <c r="F54" s="150"/>
      <c r="G54" s="150"/>
      <c r="H54" s="150"/>
      <c r="I54" s="150"/>
      <c r="J54" s="150"/>
      <c r="K54" s="150"/>
      <c r="L54" s="150"/>
      <c r="M54" s="150"/>
      <c r="N54" s="150"/>
      <c r="O54" s="150"/>
      <c r="P54" s="150"/>
      <c r="Q54" s="150"/>
      <c r="R54" s="150"/>
      <c r="S54" s="150"/>
      <c r="T54" s="150"/>
      <c r="U54" s="150"/>
      <c r="V54" s="150"/>
      <c r="W54" s="150"/>
      <c r="X54" s="150"/>
      <c r="Y54" s="150"/>
      <c r="Z54" s="150"/>
      <c r="AA54" s="150"/>
    </row>
    <row r="55" spans="1:27">
      <c r="A55" s="150" t="s">
        <v>1140</v>
      </c>
      <c r="C55" s="1" t="s">
        <v>1056</v>
      </c>
      <c r="E55" s="152" t="s">
        <v>1144</v>
      </c>
      <c r="F55" s="150"/>
      <c r="G55" s="150"/>
      <c r="H55" s="150"/>
      <c r="I55" s="150"/>
      <c r="J55" s="150"/>
      <c r="K55" s="150"/>
      <c r="L55" s="150"/>
      <c r="M55" s="150"/>
      <c r="N55" s="150"/>
      <c r="O55" s="150"/>
      <c r="P55" s="150"/>
      <c r="Q55" s="150"/>
      <c r="R55" s="150"/>
      <c r="S55" s="150"/>
      <c r="T55" s="150"/>
      <c r="U55" s="150"/>
      <c r="V55" s="150"/>
      <c r="W55" s="150"/>
      <c r="X55" s="150"/>
      <c r="Y55" s="150"/>
      <c r="Z55" s="150"/>
      <c r="AA55" s="150"/>
    </row>
    <row r="56" spans="1:27">
      <c r="A56" s="1" t="s">
        <v>1140</v>
      </c>
      <c r="B56" s="1">
        <v>2021</v>
      </c>
      <c r="C56" s="1" t="s">
        <v>1136</v>
      </c>
      <c r="E56" s="152" t="s">
        <v>1145</v>
      </c>
      <c r="F56" s="150"/>
      <c r="G56" s="150"/>
      <c r="H56" s="150"/>
      <c r="I56" s="150"/>
      <c r="J56" s="150"/>
      <c r="K56" s="150"/>
      <c r="L56" s="150"/>
      <c r="M56" s="150"/>
      <c r="N56" s="150"/>
      <c r="O56" s="150"/>
      <c r="P56" s="150"/>
      <c r="Q56" s="150"/>
      <c r="R56" s="150"/>
      <c r="S56" s="150"/>
      <c r="T56" s="150"/>
      <c r="U56" s="150"/>
      <c r="V56" s="150"/>
      <c r="W56" s="150"/>
      <c r="X56" s="150"/>
      <c r="Y56" s="150"/>
      <c r="Z56" s="150"/>
      <c r="AA56" s="150"/>
    </row>
    <row r="57" spans="1:27">
      <c r="A57" s="150" t="s">
        <v>1140</v>
      </c>
      <c r="B57" s="1">
        <v>2022</v>
      </c>
      <c r="C57" s="1" t="s">
        <v>1146</v>
      </c>
      <c r="E57" s="152" t="s">
        <v>1147</v>
      </c>
      <c r="F57" s="150"/>
      <c r="G57" s="150"/>
      <c r="H57" s="150"/>
      <c r="I57" s="150"/>
      <c r="J57" s="150"/>
      <c r="K57" s="150"/>
      <c r="L57" s="150"/>
      <c r="M57" s="150"/>
      <c r="N57" s="150"/>
      <c r="O57" s="150"/>
      <c r="P57" s="150"/>
      <c r="Q57" s="150"/>
      <c r="R57" s="150"/>
      <c r="S57" s="150"/>
      <c r="T57" s="150"/>
      <c r="U57" s="150"/>
      <c r="V57" s="150"/>
      <c r="W57" s="150"/>
      <c r="X57" s="150"/>
      <c r="Y57" s="150"/>
      <c r="Z57" s="150"/>
      <c r="AA57" s="150"/>
    </row>
    <row r="58" spans="1:27">
      <c r="A58" s="150" t="s">
        <v>1140</v>
      </c>
      <c r="C58" s="1" t="s">
        <v>1148</v>
      </c>
      <c r="E58" s="152" t="s">
        <v>1149</v>
      </c>
      <c r="F58" s="150"/>
      <c r="G58" s="150"/>
      <c r="H58" s="150"/>
      <c r="I58" s="150"/>
      <c r="J58" s="150"/>
      <c r="K58" s="150"/>
      <c r="L58" s="150"/>
      <c r="M58" s="150"/>
      <c r="N58" s="150"/>
      <c r="O58" s="150"/>
      <c r="P58" s="150"/>
      <c r="Q58" s="150"/>
      <c r="R58" s="150"/>
      <c r="S58" s="150"/>
      <c r="T58" s="150"/>
      <c r="U58" s="150"/>
      <c r="V58" s="150"/>
      <c r="W58" s="150"/>
      <c r="X58" s="150"/>
      <c r="Y58" s="150"/>
      <c r="Z58" s="150"/>
      <c r="AA58" s="150"/>
    </row>
    <row r="59" spans="1:27">
      <c r="A59" s="1" t="s">
        <v>1140</v>
      </c>
      <c r="C59" s="1" t="s">
        <v>1150</v>
      </c>
      <c r="E59" s="152" t="s">
        <v>1151</v>
      </c>
      <c r="F59" s="150"/>
      <c r="G59" s="150"/>
      <c r="H59" s="150"/>
      <c r="I59" s="150"/>
      <c r="J59" s="150"/>
      <c r="K59" s="150"/>
      <c r="L59" s="150"/>
      <c r="M59" s="150"/>
      <c r="N59" s="150"/>
      <c r="O59" s="150"/>
      <c r="P59" s="150"/>
      <c r="Q59" s="150"/>
      <c r="R59" s="150"/>
      <c r="S59" s="150"/>
      <c r="T59" s="150"/>
      <c r="U59" s="150"/>
      <c r="V59" s="150"/>
      <c r="W59" s="150"/>
      <c r="X59" s="150"/>
      <c r="Y59" s="150"/>
      <c r="Z59" s="150"/>
      <c r="AA59" s="150"/>
    </row>
    <row r="60" spans="1:27">
      <c r="A60" s="150" t="s">
        <v>1152</v>
      </c>
      <c r="B60" s="150">
        <v>2020</v>
      </c>
      <c r="C60" s="150" t="s">
        <v>1060</v>
      </c>
      <c r="D60" s="148" t="s">
        <v>1153</v>
      </c>
      <c r="E60" s="152" t="s">
        <v>1154</v>
      </c>
      <c r="F60" s="150"/>
      <c r="G60" s="150"/>
      <c r="H60" s="150"/>
      <c r="I60" s="150"/>
      <c r="J60" s="150"/>
      <c r="K60" s="150"/>
      <c r="L60" s="150"/>
      <c r="M60" s="150"/>
      <c r="N60" s="150"/>
      <c r="O60" s="150"/>
      <c r="P60" s="150"/>
      <c r="Q60" s="150"/>
      <c r="R60" s="150"/>
      <c r="S60" s="150"/>
      <c r="T60" s="150"/>
      <c r="U60" s="150"/>
      <c r="V60" s="150"/>
      <c r="W60" s="150"/>
      <c r="X60" s="150"/>
      <c r="Y60" s="150"/>
      <c r="Z60" s="150"/>
      <c r="AA60" s="150"/>
    </row>
    <row r="61" spans="1:27">
      <c r="A61" s="150" t="s">
        <v>33</v>
      </c>
      <c r="B61" s="150">
        <v>2021</v>
      </c>
      <c r="C61" s="150" t="s">
        <v>1108</v>
      </c>
      <c r="D61" s="150"/>
      <c r="E61" s="153" t="s">
        <v>1155</v>
      </c>
      <c r="F61" s="150"/>
      <c r="G61" s="150"/>
      <c r="H61" s="150"/>
      <c r="I61" s="150"/>
      <c r="J61" s="150"/>
      <c r="K61" s="150"/>
      <c r="L61" s="150"/>
      <c r="M61" s="150"/>
      <c r="N61" s="150"/>
      <c r="O61" s="150"/>
      <c r="P61" s="150"/>
      <c r="Q61" s="150"/>
      <c r="R61" s="150"/>
      <c r="S61" s="150"/>
      <c r="T61" s="150"/>
      <c r="U61" s="150"/>
      <c r="V61" s="150"/>
      <c r="W61" s="150"/>
      <c r="X61" s="150"/>
      <c r="Y61" s="150"/>
      <c r="Z61" s="150"/>
      <c r="AA61" s="150"/>
    </row>
    <row r="62" spans="1:27">
      <c r="A62" s="150" t="s">
        <v>33</v>
      </c>
      <c r="B62" s="150"/>
      <c r="C62" s="150" t="s">
        <v>1156</v>
      </c>
      <c r="D62" s="150"/>
      <c r="E62" s="151" t="s">
        <v>1157</v>
      </c>
      <c r="F62" s="150"/>
      <c r="G62" s="150"/>
      <c r="H62" s="150"/>
      <c r="I62" s="150"/>
      <c r="J62" s="150"/>
      <c r="K62" s="150"/>
      <c r="L62" s="150"/>
      <c r="M62" s="150"/>
      <c r="N62" s="150"/>
      <c r="O62" s="150"/>
      <c r="P62" s="150"/>
      <c r="Q62" s="150"/>
      <c r="R62" s="150"/>
      <c r="S62" s="150"/>
      <c r="T62" s="150"/>
      <c r="U62" s="150"/>
      <c r="V62" s="150"/>
      <c r="W62" s="150"/>
      <c r="X62" s="150"/>
      <c r="Y62" s="150"/>
      <c r="Z62" s="150"/>
      <c r="AA62" s="150"/>
    </row>
    <row r="63" spans="1:27">
      <c r="A63" s="150" t="s">
        <v>33</v>
      </c>
      <c r="B63" s="150"/>
      <c r="C63" s="150" t="s">
        <v>1158</v>
      </c>
      <c r="D63" s="150"/>
      <c r="E63" s="151" t="s">
        <v>1159</v>
      </c>
      <c r="F63" s="150"/>
      <c r="G63" s="150"/>
      <c r="H63" s="150"/>
      <c r="I63" s="150"/>
      <c r="J63" s="150"/>
      <c r="K63" s="150"/>
      <c r="L63" s="150"/>
      <c r="M63" s="150"/>
      <c r="N63" s="150"/>
      <c r="O63" s="150"/>
      <c r="P63" s="150"/>
      <c r="Q63" s="150"/>
      <c r="R63" s="150"/>
      <c r="S63" s="150"/>
      <c r="T63" s="150"/>
      <c r="U63" s="150"/>
      <c r="V63" s="150"/>
      <c r="W63" s="150"/>
      <c r="X63" s="150"/>
      <c r="Y63" s="150"/>
      <c r="Z63" s="150"/>
      <c r="AA63" s="150"/>
    </row>
    <row r="64" spans="1:27">
      <c r="A64" s="150" t="s">
        <v>33</v>
      </c>
      <c r="B64" s="150"/>
      <c r="C64" s="150" t="s">
        <v>1160</v>
      </c>
      <c r="D64" s="150"/>
      <c r="E64" s="151" t="s">
        <v>1161</v>
      </c>
      <c r="F64" s="150"/>
      <c r="G64" s="150"/>
      <c r="H64" s="150"/>
      <c r="I64" s="150"/>
      <c r="J64" s="150"/>
      <c r="K64" s="150"/>
      <c r="L64" s="150"/>
      <c r="M64" s="150"/>
      <c r="N64" s="150"/>
      <c r="O64" s="150"/>
      <c r="P64" s="150"/>
      <c r="Q64" s="150"/>
      <c r="R64" s="150"/>
      <c r="S64" s="150"/>
      <c r="T64" s="150"/>
      <c r="U64" s="150"/>
      <c r="V64" s="150"/>
      <c r="W64" s="150"/>
      <c r="X64" s="150"/>
      <c r="Y64" s="150"/>
      <c r="Z64" s="150"/>
      <c r="AA64" s="150"/>
    </row>
    <row r="65" spans="1:27">
      <c r="A65" s="150" t="s">
        <v>33</v>
      </c>
      <c r="B65" s="150">
        <v>2021</v>
      </c>
      <c r="C65" s="150" t="s">
        <v>1162</v>
      </c>
      <c r="D65" s="150"/>
      <c r="E65" s="151" t="s">
        <v>1163</v>
      </c>
      <c r="F65" s="150"/>
      <c r="G65" s="150"/>
      <c r="H65" s="150"/>
      <c r="I65" s="150"/>
      <c r="J65" s="150"/>
      <c r="K65" s="150"/>
      <c r="L65" s="150"/>
      <c r="M65" s="150"/>
      <c r="N65" s="150"/>
      <c r="O65" s="150"/>
      <c r="P65" s="150"/>
      <c r="Q65" s="150"/>
      <c r="R65" s="150"/>
      <c r="S65" s="150"/>
      <c r="T65" s="150"/>
      <c r="U65" s="150"/>
      <c r="V65" s="150"/>
      <c r="W65" s="150"/>
      <c r="X65" s="150"/>
      <c r="Y65" s="150"/>
      <c r="Z65" s="150"/>
      <c r="AA65" s="150"/>
    </row>
    <row r="66" spans="1:27">
      <c r="A66" s="150" t="s">
        <v>33</v>
      </c>
      <c r="B66" s="150">
        <v>2021</v>
      </c>
      <c r="C66" s="150" t="s">
        <v>1164</v>
      </c>
      <c r="D66" s="150"/>
      <c r="E66" s="151" t="s">
        <v>1165</v>
      </c>
      <c r="F66" s="150"/>
      <c r="G66" s="150"/>
      <c r="H66" s="150"/>
      <c r="I66" s="150"/>
      <c r="J66" s="150"/>
      <c r="K66" s="150"/>
      <c r="L66" s="150"/>
      <c r="M66" s="150"/>
      <c r="N66" s="150"/>
      <c r="O66" s="150"/>
      <c r="P66" s="150"/>
      <c r="Q66" s="150"/>
      <c r="R66" s="150"/>
      <c r="S66" s="150"/>
      <c r="T66" s="150"/>
      <c r="U66" s="150"/>
      <c r="V66" s="150"/>
      <c r="W66" s="150"/>
      <c r="X66" s="150"/>
      <c r="Y66" s="150"/>
      <c r="Z66" s="150"/>
      <c r="AA66" s="150"/>
    </row>
    <row r="67" spans="1:27">
      <c r="A67" s="150" t="s">
        <v>33</v>
      </c>
      <c r="B67" s="150"/>
      <c r="C67" s="150" t="s">
        <v>1166</v>
      </c>
      <c r="D67" s="150"/>
      <c r="E67" s="151" t="s">
        <v>1167</v>
      </c>
      <c r="F67" s="150"/>
      <c r="G67" s="150"/>
      <c r="H67" s="150"/>
      <c r="I67" s="150"/>
      <c r="J67" s="150"/>
      <c r="K67" s="150"/>
      <c r="L67" s="150"/>
      <c r="M67" s="150"/>
      <c r="N67" s="150"/>
      <c r="O67" s="150"/>
      <c r="P67" s="150"/>
      <c r="Q67" s="150"/>
      <c r="R67" s="150"/>
      <c r="S67" s="150"/>
      <c r="T67" s="150"/>
      <c r="U67" s="150"/>
      <c r="V67" s="150"/>
      <c r="W67" s="150"/>
      <c r="X67" s="150"/>
      <c r="Y67" s="150"/>
      <c r="Z67" s="150"/>
      <c r="AA67" s="150"/>
    </row>
    <row r="68" spans="1:27">
      <c r="A68" s="150" t="s">
        <v>33</v>
      </c>
      <c r="B68" s="150"/>
      <c r="C68" s="1" t="s">
        <v>1168</v>
      </c>
      <c r="D68" s="150"/>
      <c r="E68" s="153" t="s">
        <v>1169</v>
      </c>
      <c r="F68" s="150"/>
      <c r="G68" s="150"/>
      <c r="H68" s="150"/>
      <c r="I68" s="150"/>
      <c r="J68" s="150"/>
      <c r="K68" s="150"/>
      <c r="L68" s="150"/>
      <c r="M68" s="150"/>
      <c r="N68" s="150"/>
      <c r="O68" s="150"/>
      <c r="P68" s="150"/>
      <c r="Q68" s="150"/>
      <c r="R68" s="150"/>
      <c r="S68" s="150"/>
      <c r="T68" s="150"/>
      <c r="U68" s="150"/>
      <c r="V68" s="150"/>
      <c r="W68" s="150"/>
      <c r="X68" s="150"/>
      <c r="Y68" s="150"/>
      <c r="Z68" s="150"/>
      <c r="AA68" s="150"/>
    </row>
    <row r="69" spans="1:27">
      <c r="A69" s="150" t="s">
        <v>114</v>
      </c>
      <c r="B69" s="150">
        <v>2021</v>
      </c>
      <c r="C69" s="150" t="s">
        <v>1108</v>
      </c>
      <c r="D69" s="150"/>
      <c r="E69" s="153" t="s">
        <v>1170</v>
      </c>
      <c r="F69" s="150"/>
      <c r="G69" s="150"/>
      <c r="H69" s="150"/>
      <c r="I69" s="150"/>
      <c r="J69" s="150"/>
      <c r="K69" s="150"/>
      <c r="L69" s="150"/>
      <c r="M69" s="150"/>
      <c r="N69" s="150"/>
      <c r="O69" s="150"/>
      <c r="P69" s="150"/>
      <c r="Q69" s="150"/>
      <c r="R69" s="150"/>
      <c r="S69" s="150"/>
      <c r="T69" s="150"/>
      <c r="U69" s="150"/>
      <c r="V69" s="150"/>
      <c r="W69" s="150"/>
      <c r="X69" s="150"/>
      <c r="Y69" s="150"/>
      <c r="Z69" s="150"/>
      <c r="AA69" s="150"/>
    </row>
    <row r="70" spans="1:27">
      <c r="A70" s="150" t="s">
        <v>114</v>
      </c>
      <c r="B70" s="150">
        <v>2021</v>
      </c>
      <c r="C70" s="150" t="s">
        <v>1171</v>
      </c>
      <c r="D70" s="150"/>
      <c r="E70" s="151" t="s">
        <v>1172</v>
      </c>
      <c r="F70" s="150"/>
      <c r="G70" s="150"/>
      <c r="H70" s="150"/>
      <c r="I70" s="150"/>
      <c r="J70" s="150"/>
      <c r="K70" s="150"/>
      <c r="L70" s="150"/>
      <c r="M70" s="150"/>
      <c r="N70" s="150"/>
      <c r="O70" s="150"/>
      <c r="P70" s="150"/>
      <c r="Q70" s="150"/>
      <c r="R70" s="150"/>
      <c r="S70" s="150"/>
      <c r="T70" s="150"/>
      <c r="U70" s="150"/>
      <c r="V70" s="150"/>
      <c r="W70" s="150"/>
      <c r="X70" s="150"/>
      <c r="Y70" s="150"/>
      <c r="Z70" s="150"/>
      <c r="AA70" s="150"/>
    </row>
    <row r="71" spans="1:27">
      <c r="A71" s="150" t="s">
        <v>114</v>
      </c>
      <c r="B71" s="150">
        <v>2021</v>
      </c>
      <c r="C71" s="150" t="s">
        <v>1173</v>
      </c>
      <c r="D71" s="150"/>
      <c r="E71" s="153" t="s">
        <v>1174</v>
      </c>
      <c r="F71" s="150"/>
      <c r="G71" s="150"/>
      <c r="H71" s="150"/>
      <c r="I71" s="150"/>
      <c r="J71" s="150"/>
      <c r="K71" s="150"/>
      <c r="L71" s="150"/>
      <c r="M71" s="150"/>
      <c r="N71" s="150"/>
      <c r="O71" s="150"/>
      <c r="P71" s="150"/>
      <c r="Q71" s="150"/>
      <c r="R71" s="150"/>
      <c r="S71" s="150"/>
      <c r="T71" s="150"/>
      <c r="U71" s="150"/>
      <c r="V71" s="150"/>
      <c r="W71" s="150"/>
      <c r="X71" s="150"/>
      <c r="Y71" s="150"/>
      <c r="Z71" s="150"/>
      <c r="AA71" s="150"/>
    </row>
    <row r="72" spans="1:27">
      <c r="A72" s="150" t="s">
        <v>114</v>
      </c>
      <c r="B72" s="150"/>
      <c r="C72" s="150" t="s">
        <v>1175</v>
      </c>
      <c r="D72" s="150"/>
      <c r="E72" s="153" t="s">
        <v>1176</v>
      </c>
      <c r="F72" s="150"/>
      <c r="G72" s="150"/>
      <c r="H72" s="150"/>
      <c r="I72" s="150"/>
      <c r="J72" s="150"/>
      <c r="K72" s="150"/>
      <c r="L72" s="150"/>
      <c r="M72" s="150"/>
      <c r="N72" s="150"/>
      <c r="O72" s="150"/>
      <c r="P72" s="150"/>
      <c r="Q72" s="150"/>
      <c r="R72" s="150"/>
      <c r="S72" s="150"/>
      <c r="T72" s="150"/>
      <c r="U72" s="150"/>
      <c r="V72" s="150"/>
      <c r="W72" s="150"/>
      <c r="X72" s="150"/>
      <c r="Y72" s="150"/>
      <c r="Z72" s="150"/>
      <c r="AA72" s="150"/>
    </row>
    <row r="73" spans="1:27">
      <c r="A73" s="150" t="s">
        <v>114</v>
      </c>
      <c r="B73" s="150">
        <v>2019</v>
      </c>
      <c r="C73" s="150" t="s">
        <v>1060</v>
      </c>
      <c r="D73" s="150"/>
      <c r="E73" s="153" t="s">
        <v>1177</v>
      </c>
      <c r="F73" s="150"/>
      <c r="G73" s="150"/>
      <c r="H73" s="150"/>
      <c r="I73" s="150"/>
      <c r="J73" s="150"/>
      <c r="K73" s="150"/>
      <c r="L73" s="150"/>
      <c r="M73" s="150"/>
      <c r="N73" s="150"/>
      <c r="O73" s="150"/>
      <c r="P73" s="150"/>
      <c r="Q73" s="150"/>
      <c r="R73" s="150"/>
      <c r="S73" s="150"/>
      <c r="T73" s="150"/>
      <c r="U73" s="150"/>
      <c r="V73" s="150"/>
      <c r="W73" s="150"/>
      <c r="X73" s="150"/>
      <c r="Y73" s="150"/>
      <c r="Z73" s="150"/>
      <c r="AA73" s="150"/>
    </row>
    <row r="74" spans="1:27">
      <c r="A74" s="150" t="s">
        <v>114</v>
      </c>
      <c r="B74" s="150"/>
      <c r="C74" s="150" t="s">
        <v>1062</v>
      </c>
      <c r="D74" s="150"/>
      <c r="E74" s="151" t="s">
        <v>1178</v>
      </c>
      <c r="F74" s="150"/>
      <c r="G74" s="150"/>
      <c r="H74" s="150"/>
      <c r="I74" s="150"/>
      <c r="J74" s="150"/>
      <c r="K74" s="150"/>
      <c r="L74" s="150"/>
      <c r="M74" s="150"/>
      <c r="N74" s="150"/>
      <c r="O74" s="150"/>
      <c r="P74" s="150"/>
      <c r="Q74" s="150"/>
      <c r="R74" s="150"/>
      <c r="S74" s="150"/>
      <c r="T74" s="150"/>
      <c r="U74" s="150"/>
      <c r="V74" s="150"/>
      <c r="W74" s="150"/>
      <c r="X74" s="150"/>
      <c r="Y74" s="150"/>
      <c r="Z74" s="150"/>
      <c r="AA74" s="150"/>
    </row>
    <row r="75" spans="1:27">
      <c r="A75" s="150" t="s">
        <v>116</v>
      </c>
      <c r="B75" s="150">
        <v>2022</v>
      </c>
      <c r="C75" s="150" t="s">
        <v>1108</v>
      </c>
      <c r="D75" s="150"/>
      <c r="E75" s="151" t="s">
        <v>1179</v>
      </c>
      <c r="F75" s="150"/>
      <c r="G75" s="150"/>
      <c r="H75" s="150"/>
      <c r="I75" s="150"/>
      <c r="J75" s="150"/>
      <c r="K75" s="150"/>
      <c r="L75" s="150"/>
      <c r="M75" s="150"/>
      <c r="N75" s="150"/>
      <c r="O75" s="150"/>
      <c r="P75" s="150"/>
      <c r="Q75" s="150"/>
      <c r="R75" s="150"/>
      <c r="S75" s="150"/>
      <c r="T75" s="150"/>
      <c r="U75" s="150"/>
      <c r="V75" s="150"/>
      <c r="W75" s="150"/>
      <c r="X75" s="150"/>
      <c r="Y75" s="150"/>
      <c r="Z75" s="150"/>
      <c r="AA75" s="150"/>
    </row>
    <row r="76" spans="1:27">
      <c r="A76" s="150" t="s">
        <v>116</v>
      </c>
      <c r="B76" s="150"/>
      <c r="C76" s="150" t="s">
        <v>1180</v>
      </c>
      <c r="D76" s="150"/>
      <c r="E76" s="151" t="s">
        <v>1181</v>
      </c>
      <c r="F76" s="150"/>
      <c r="G76" s="150"/>
      <c r="H76" s="150"/>
      <c r="I76" s="150"/>
      <c r="J76" s="150"/>
      <c r="K76" s="150"/>
      <c r="L76" s="150"/>
      <c r="M76" s="150"/>
      <c r="N76" s="150"/>
      <c r="O76" s="150"/>
      <c r="P76" s="150"/>
      <c r="Q76" s="150"/>
      <c r="R76" s="150"/>
      <c r="S76" s="150"/>
      <c r="T76" s="150"/>
      <c r="U76" s="150"/>
      <c r="V76" s="150"/>
      <c r="W76" s="150"/>
      <c r="X76" s="150"/>
      <c r="Y76" s="150"/>
      <c r="Z76" s="150"/>
      <c r="AA76" s="150"/>
    </row>
    <row r="77" spans="1:27">
      <c r="A77" s="150" t="s">
        <v>116</v>
      </c>
      <c r="B77" s="150">
        <v>2021</v>
      </c>
      <c r="C77" s="150" t="s">
        <v>1062</v>
      </c>
      <c r="D77" s="150"/>
      <c r="E77" s="151" t="s">
        <v>1182</v>
      </c>
      <c r="F77" s="150"/>
      <c r="G77" s="150"/>
      <c r="H77" s="150"/>
      <c r="I77" s="150"/>
      <c r="J77" s="150"/>
      <c r="K77" s="150"/>
      <c r="L77" s="150"/>
      <c r="M77" s="150"/>
      <c r="N77" s="150"/>
      <c r="O77" s="150"/>
      <c r="P77" s="150"/>
      <c r="Q77" s="150"/>
      <c r="R77" s="150"/>
      <c r="S77" s="150"/>
      <c r="T77" s="150"/>
      <c r="U77" s="150"/>
      <c r="V77" s="150"/>
      <c r="W77" s="150"/>
      <c r="X77" s="150"/>
      <c r="Y77" s="150"/>
      <c r="Z77" s="150"/>
      <c r="AA77" s="150"/>
    </row>
    <row r="78" spans="1:27">
      <c r="A78" s="150" t="s">
        <v>116</v>
      </c>
      <c r="B78" s="150">
        <v>2022</v>
      </c>
      <c r="C78" s="157" t="s">
        <v>1183</v>
      </c>
      <c r="D78" s="150" t="s">
        <v>1184</v>
      </c>
      <c r="E78" s="153" t="s">
        <v>1185</v>
      </c>
      <c r="F78" s="150"/>
      <c r="G78" s="150"/>
      <c r="H78" s="150"/>
      <c r="I78" s="150"/>
      <c r="J78" s="150"/>
      <c r="K78" s="150"/>
      <c r="L78" s="150"/>
      <c r="M78" s="150"/>
      <c r="N78" s="150"/>
      <c r="O78" s="150"/>
      <c r="P78" s="150"/>
      <c r="Q78" s="150"/>
      <c r="R78" s="150"/>
      <c r="S78" s="150"/>
      <c r="T78" s="150"/>
      <c r="U78" s="150"/>
      <c r="V78" s="150"/>
      <c r="W78" s="150"/>
      <c r="X78" s="150"/>
      <c r="Y78" s="150"/>
      <c r="Z78" s="150"/>
      <c r="AA78" s="150"/>
    </row>
    <row r="79" spans="1:27">
      <c r="A79" s="150" t="s">
        <v>116</v>
      </c>
      <c r="B79" s="150"/>
      <c r="C79" s="150" t="s">
        <v>1186</v>
      </c>
      <c r="D79" s="150"/>
      <c r="E79" s="153" t="s">
        <v>1187</v>
      </c>
      <c r="F79" s="150"/>
      <c r="G79" s="150"/>
      <c r="H79" s="150"/>
      <c r="I79" s="150"/>
      <c r="J79" s="150"/>
      <c r="K79" s="150"/>
      <c r="L79" s="150"/>
      <c r="M79" s="150"/>
      <c r="N79" s="150"/>
      <c r="O79" s="150"/>
      <c r="P79" s="150"/>
      <c r="Q79" s="150"/>
      <c r="R79" s="150"/>
      <c r="S79" s="150"/>
      <c r="T79" s="150"/>
      <c r="U79" s="150"/>
      <c r="V79" s="150"/>
      <c r="W79" s="150"/>
      <c r="X79" s="150"/>
      <c r="Y79" s="150"/>
      <c r="Z79" s="150"/>
      <c r="AA79" s="150"/>
    </row>
    <row r="80" spans="1:27">
      <c r="A80" s="150" t="s">
        <v>116</v>
      </c>
      <c r="B80" s="150">
        <v>2022</v>
      </c>
      <c r="C80" s="150" t="s">
        <v>1188</v>
      </c>
      <c r="D80" s="150"/>
      <c r="E80" s="153" t="s">
        <v>1189</v>
      </c>
      <c r="F80" s="150"/>
      <c r="G80" s="150"/>
      <c r="H80" s="150"/>
      <c r="I80" s="150"/>
      <c r="J80" s="150"/>
      <c r="K80" s="150"/>
      <c r="L80" s="150"/>
      <c r="M80" s="150"/>
      <c r="N80" s="150"/>
      <c r="O80" s="150"/>
      <c r="P80" s="150"/>
      <c r="Q80" s="150"/>
      <c r="R80" s="150"/>
      <c r="S80" s="150"/>
      <c r="T80" s="150"/>
      <c r="U80" s="150"/>
      <c r="V80" s="150"/>
      <c r="W80" s="150"/>
      <c r="X80" s="150"/>
      <c r="Y80" s="150"/>
      <c r="Z80" s="150"/>
      <c r="AA80" s="150"/>
    </row>
    <row r="81" spans="1:27">
      <c r="A81" s="150" t="s">
        <v>118</v>
      </c>
      <c r="B81" s="150">
        <v>2021</v>
      </c>
      <c r="C81" s="150" t="s">
        <v>1190</v>
      </c>
      <c r="D81" s="150"/>
      <c r="E81" s="151" t="s">
        <v>1191</v>
      </c>
      <c r="F81" s="150"/>
      <c r="G81" s="150"/>
      <c r="H81" s="150"/>
      <c r="I81" s="150"/>
      <c r="J81" s="150"/>
      <c r="K81" s="150"/>
      <c r="L81" s="150"/>
      <c r="M81" s="150"/>
      <c r="N81" s="150"/>
      <c r="O81" s="150"/>
      <c r="P81" s="150"/>
      <c r="Q81" s="150"/>
      <c r="R81" s="150"/>
      <c r="S81" s="150"/>
      <c r="T81" s="150"/>
      <c r="U81" s="150"/>
      <c r="V81" s="150"/>
      <c r="W81" s="150"/>
      <c r="X81" s="150"/>
      <c r="Y81" s="150"/>
      <c r="Z81" s="150"/>
      <c r="AA81" s="150"/>
    </row>
    <row r="82" spans="1:27">
      <c r="A82" s="150" t="s">
        <v>118</v>
      </c>
      <c r="B82" s="150">
        <v>2021</v>
      </c>
      <c r="C82" s="150" t="s">
        <v>1192</v>
      </c>
      <c r="D82" s="150"/>
      <c r="E82" s="151" t="s">
        <v>1193</v>
      </c>
      <c r="F82" s="150"/>
      <c r="G82" s="150"/>
      <c r="H82" s="150"/>
      <c r="I82" s="150"/>
      <c r="J82" s="150"/>
      <c r="K82" s="150"/>
      <c r="L82" s="150"/>
      <c r="M82" s="150"/>
      <c r="N82" s="150"/>
      <c r="O82" s="150"/>
      <c r="P82" s="150"/>
      <c r="Q82" s="150"/>
      <c r="R82" s="150"/>
      <c r="S82" s="150"/>
      <c r="T82" s="150"/>
      <c r="U82" s="150"/>
      <c r="V82" s="150"/>
      <c r="W82" s="150"/>
      <c r="X82" s="150"/>
      <c r="Y82" s="150"/>
      <c r="Z82" s="150"/>
      <c r="AA82" s="150"/>
    </row>
    <row r="83" spans="1:27">
      <c r="A83" s="150" t="s">
        <v>118</v>
      </c>
      <c r="B83" s="150"/>
      <c r="C83" s="150" t="s">
        <v>1194</v>
      </c>
      <c r="D83" s="150"/>
      <c r="E83" s="151" t="s">
        <v>1195</v>
      </c>
      <c r="F83" s="150"/>
      <c r="G83" s="150"/>
      <c r="H83" s="150"/>
      <c r="I83" s="150"/>
      <c r="J83" s="150"/>
      <c r="K83" s="150"/>
      <c r="L83" s="150"/>
      <c r="M83" s="150"/>
      <c r="N83" s="150"/>
      <c r="O83" s="150"/>
      <c r="P83" s="150"/>
      <c r="Q83" s="150"/>
      <c r="R83" s="150"/>
      <c r="S83" s="150"/>
      <c r="T83" s="150"/>
      <c r="U83" s="150"/>
      <c r="V83" s="150"/>
      <c r="W83" s="150"/>
      <c r="X83" s="150"/>
      <c r="Y83" s="150"/>
      <c r="Z83" s="150"/>
      <c r="AA83" s="150"/>
    </row>
    <row r="84" spans="1:27">
      <c r="A84" s="150" t="s">
        <v>118</v>
      </c>
      <c r="B84" s="150"/>
      <c r="C84" s="150" t="s">
        <v>1196</v>
      </c>
      <c r="D84" s="150"/>
      <c r="E84" s="151" t="s">
        <v>1197</v>
      </c>
      <c r="F84" s="150"/>
      <c r="G84" s="150"/>
      <c r="H84" s="150"/>
      <c r="I84" s="150"/>
      <c r="J84" s="150"/>
      <c r="K84" s="150"/>
      <c r="L84" s="150"/>
      <c r="M84" s="150"/>
      <c r="N84" s="150"/>
      <c r="O84" s="150"/>
      <c r="P84" s="150"/>
      <c r="Q84" s="150"/>
      <c r="R84" s="150"/>
      <c r="S84" s="150"/>
      <c r="T84" s="150"/>
      <c r="U84" s="150"/>
      <c r="V84" s="150"/>
      <c r="W84" s="150"/>
      <c r="X84" s="150"/>
      <c r="Y84" s="150"/>
      <c r="Z84" s="150"/>
      <c r="AA84" s="150"/>
    </row>
    <row r="85" spans="1:27">
      <c r="A85" s="150" t="s">
        <v>118</v>
      </c>
      <c r="B85" s="150"/>
      <c r="C85" s="150" t="s">
        <v>1084</v>
      </c>
      <c r="D85" s="150"/>
      <c r="E85" s="151" t="s">
        <v>1198</v>
      </c>
      <c r="F85" s="150"/>
      <c r="G85" s="150"/>
      <c r="H85" s="150"/>
      <c r="I85" s="150"/>
      <c r="J85" s="150"/>
      <c r="K85" s="150"/>
      <c r="L85" s="150"/>
      <c r="M85" s="150"/>
      <c r="N85" s="150"/>
      <c r="O85" s="150"/>
      <c r="P85" s="150"/>
      <c r="Q85" s="150"/>
      <c r="R85" s="150"/>
      <c r="S85" s="150"/>
      <c r="T85" s="150"/>
      <c r="U85" s="150"/>
      <c r="V85" s="150"/>
      <c r="W85" s="150"/>
      <c r="X85" s="150"/>
      <c r="Y85" s="150"/>
      <c r="Z85" s="150"/>
      <c r="AA85" s="150"/>
    </row>
    <row r="86" spans="1:27">
      <c r="A86" s="150" t="s">
        <v>118</v>
      </c>
      <c r="B86" s="150">
        <v>2021</v>
      </c>
      <c r="C86" s="150" t="s">
        <v>1066</v>
      </c>
      <c r="D86" s="150"/>
      <c r="E86" s="151" t="s">
        <v>1199</v>
      </c>
      <c r="F86" s="150"/>
      <c r="G86" s="150"/>
      <c r="H86" s="150"/>
      <c r="I86" s="150"/>
      <c r="J86" s="150"/>
      <c r="K86" s="150"/>
      <c r="L86" s="150"/>
      <c r="M86" s="150"/>
      <c r="N86" s="150"/>
      <c r="O86" s="150"/>
      <c r="P86" s="150"/>
      <c r="Q86" s="150"/>
      <c r="R86" s="150"/>
      <c r="S86" s="150"/>
      <c r="T86" s="150"/>
      <c r="U86" s="150"/>
      <c r="V86" s="150"/>
      <c r="W86" s="150"/>
      <c r="X86" s="150"/>
      <c r="Y86" s="150"/>
      <c r="Z86" s="150"/>
      <c r="AA86" s="150"/>
    </row>
    <row r="87" spans="1:27">
      <c r="A87" s="150" t="s">
        <v>118</v>
      </c>
      <c r="B87" s="150" t="s">
        <v>1200</v>
      </c>
      <c r="C87" s="150" t="s">
        <v>1201</v>
      </c>
      <c r="D87" s="150"/>
      <c r="E87" s="151" t="s">
        <v>1202</v>
      </c>
      <c r="F87" s="150"/>
      <c r="G87" s="150"/>
      <c r="H87" s="150"/>
      <c r="I87" s="150"/>
      <c r="J87" s="150"/>
      <c r="K87" s="150"/>
      <c r="L87" s="150"/>
      <c r="M87" s="150"/>
      <c r="N87" s="150"/>
      <c r="O87" s="150"/>
      <c r="P87" s="150"/>
      <c r="Q87" s="150"/>
      <c r="R87" s="150"/>
      <c r="S87" s="150"/>
      <c r="T87" s="150"/>
      <c r="U87" s="150"/>
      <c r="V87" s="150"/>
      <c r="W87" s="150"/>
      <c r="X87" s="150"/>
      <c r="Y87" s="150"/>
      <c r="Z87" s="150"/>
      <c r="AA87" s="150"/>
    </row>
    <row r="88" spans="1:27">
      <c r="A88" s="150" t="s">
        <v>118</v>
      </c>
      <c r="B88" s="150">
        <v>2022</v>
      </c>
      <c r="C88" s="150" t="s">
        <v>1203</v>
      </c>
      <c r="D88" s="150"/>
      <c r="E88" s="151" t="s">
        <v>1204</v>
      </c>
      <c r="F88" s="150"/>
      <c r="G88" s="150"/>
      <c r="H88" s="150"/>
      <c r="I88" s="150"/>
      <c r="J88" s="150"/>
      <c r="K88" s="150"/>
      <c r="L88" s="150"/>
      <c r="M88" s="150"/>
      <c r="N88" s="150"/>
      <c r="O88" s="150"/>
      <c r="P88" s="150"/>
      <c r="Q88" s="150"/>
      <c r="R88" s="150"/>
      <c r="S88" s="150"/>
      <c r="T88" s="150"/>
      <c r="U88" s="150"/>
      <c r="V88" s="150"/>
      <c r="W88" s="150"/>
      <c r="X88" s="150"/>
      <c r="Y88" s="150"/>
      <c r="Z88" s="150"/>
      <c r="AA88" s="150"/>
    </row>
    <row r="89" spans="1:27">
      <c r="A89" s="150" t="s">
        <v>118</v>
      </c>
      <c r="B89" s="150">
        <v>2013</v>
      </c>
      <c r="C89" s="150" t="s">
        <v>1205</v>
      </c>
      <c r="D89" s="150"/>
      <c r="E89" s="151" t="s">
        <v>1206</v>
      </c>
      <c r="F89" s="150"/>
      <c r="G89" s="150"/>
      <c r="H89" s="150"/>
      <c r="I89" s="150"/>
      <c r="J89" s="150"/>
      <c r="K89" s="150"/>
      <c r="L89" s="150"/>
      <c r="M89" s="150"/>
      <c r="N89" s="150"/>
      <c r="O89" s="150"/>
      <c r="P89" s="150"/>
      <c r="Q89" s="150"/>
      <c r="R89" s="150"/>
      <c r="S89" s="150"/>
      <c r="T89" s="150"/>
      <c r="U89" s="150"/>
      <c r="V89" s="150"/>
      <c r="W89" s="150"/>
      <c r="X89" s="150"/>
      <c r="Y89" s="150"/>
      <c r="Z89" s="150"/>
      <c r="AA89" s="150"/>
    </row>
    <row r="90" spans="1:27">
      <c r="A90" s="150" t="s">
        <v>1207</v>
      </c>
      <c r="B90" s="150">
        <v>2015</v>
      </c>
      <c r="C90" s="1" t="s">
        <v>1208</v>
      </c>
      <c r="D90" s="150"/>
      <c r="E90" s="151" t="s">
        <v>1209</v>
      </c>
      <c r="F90" s="150"/>
      <c r="G90" s="150"/>
      <c r="H90" s="150"/>
      <c r="I90" s="150"/>
      <c r="J90" s="150"/>
      <c r="K90" s="150"/>
      <c r="L90" s="150"/>
      <c r="M90" s="150"/>
      <c r="N90" s="150"/>
      <c r="O90" s="150"/>
      <c r="P90" s="150"/>
      <c r="Q90" s="150"/>
      <c r="R90" s="150"/>
      <c r="S90" s="150"/>
      <c r="T90" s="150"/>
      <c r="U90" s="150"/>
      <c r="V90" s="150"/>
      <c r="W90" s="150"/>
      <c r="X90" s="150"/>
      <c r="Y90" s="150"/>
      <c r="Z90" s="150"/>
      <c r="AA90" s="150"/>
    </row>
    <row r="91" spans="1:27">
      <c r="A91" s="150" t="s">
        <v>1207</v>
      </c>
      <c r="B91" s="150">
        <v>2022</v>
      </c>
      <c r="C91" s="150" t="s">
        <v>1210</v>
      </c>
      <c r="D91" s="59" t="s">
        <v>1211</v>
      </c>
      <c r="E91" s="151" t="s">
        <v>1212</v>
      </c>
      <c r="F91" s="150"/>
      <c r="G91" s="150"/>
      <c r="H91" s="150"/>
      <c r="I91" s="150"/>
      <c r="J91" s="150"/>
      <c r="K91" s="150"/>
      <c r="L91" s="150"/>
      <c r="M91" s="150"/>
      <c r="N91" s="150"/>
      <c r="O91" s="150"/>
      <c r="P91" s="150"/>
      <c r="Q91" s="150"/>
      <c r="R91" s="150"/>
      <c r="S91" s="150"/>
      <c r="T91" s="150"/>
      <c r="U91" s="150"/>
      <c r="V91" s="150"/>
      <c r="W91" s="150"/>
      <c r="X91" s="150"/>
      <c r="Y91" s="150"/>
      <c r="Z91" s="150"/>
      <c r="AA91" s="150"/>
    </row>
    <row r="92" spans="1:27">
      <c r="A92" s="150" t="s">
        <v>120</v>
      </c>
      <c r="B92" s="150">
        <v>2021</v>
      </c>
      <c r="C92" s="150" t="s">
        <v>1213</v>
      </c>
      <c r="D92" s="150"/>
      <c r="E92" s="151" t="s">
        <v>1214</v>
      </c>
      <c r="F92" s="150"/>
      <c r="G92" s="150"/>
      <c r="H92" s="150"/>
      <c r="I92" s="150"/>
      <c r="J92" s="150"/>
      <c r="K92" s="150"/>
      <c r="L92" s="150"/>
      <c r="M92" s="150"/>
      <c r="N92" s="150"/>
      <c r="O92" s="150"/>
      <c r="P92" s="150"/>
      <c r="Q92" s="150"/>
      <c r="R92" s="150"/>
      <c r="S92" s="150"/>
      <c r="T92" s="150"/>
      <c r="U92" s="150"/>
      <c r="V92" s="150"/>
      <c r="W92" s="150"/>
      <c r="X92" s="150"/>
      <c r="Y92" s="150"/>
      <c r="Z92" s="150"/>
      <c r="AA92" s="150"/>
    </row>
    <row r="93" spans="1:27">
      <c r="A93" s="150" t="s">
        <v>120</v>
      </c>
      <c r="B93" s="150">
        <v>2021</v>
      </c>
      <c r="C93" s="150" t="s">
        <v>1215</v>
      </c>
      <c r="D93" s="150"/>
      <c r="E93" s="151" t="s">
        <v>1216</v>
      </c>
      <c r="F93" s="150"/>
      <c r="G93" s="150"/>
      <c r="H93" s="150"/>
      <c r="I93" s="150"/>
      <c r="J93" s="150"/>
      <c r="K93" s="150"/>
      <c r="L93" s="150"/>
      <c r="M93" s="150"/>
      <c r="N93" s="150"/>
      <c r="O93" s="150"/>
      <c r="P93" s="150"/>
      <c r="Q93" s="150"/>
      <c r="R93" s="150"/>
      <c r="S93" s="150"/>
      <c r="T93" s="150"/>
      <c r="U93" s="150"/>
      <c r="V93" s="150"/>
      <c r="W93" s="150"/>
      <c r="X93" s="150"/>
      <c r="Y93" s="150"/>
      <c r="Z93" s="150"/>
      <c r="AA93" s="150"/>
    </row>
    <row r="94" spans="1:27">
      <c r="A94" s="150" t="s">
        <v>120</v>
      </c>
      <c r="B94" s="150">
        <v>2021</v>
      </c>
      <c r="C94" s="150" t="s">
        <v>1217</v>
      </c>
      <c r="D94" s="150"/>
      <c r="E94" s="151" t="s">
        <v>1218</v>
      </c>
      <c r="F94" s="150"/>
      <c r="G94" s="150"/>
      <c r="H94" s="150"/>
      <c r="I94" s="150"/>
      <c r="J94" s="150"/>
      <c r="K94" s="150"/>
      <c r="L94" s="150"/>
      <c r="M94" s="150"/>
      <c r="N94" s="150"/>
      <c r="O94" s="150"/>
      <c r="P94" s="150"/>
      <c r="Q94" s="150"/>
      <c r="R94" s="150"/>
      <c r="S94" s="150"/>
      <c r="T94" s="150"/>
      <c r="U94" s="150"/>
      <c r="V94" s="150"/>
      <c r="W94" s="150"/>
      <c r="X94" s="150"/>
      <c r="Y94" s="150"/>
      <c r="Z94" s="150"/>
      <c r="AA94" s="150"/>
    </row>
    <row r="95" spans="1:27">
      <c r="A95" s="150" t="s">
        <v>120</v>
      </c>
      <c r="B95" s="150"/>
      <c r="C95" s="150" t="s">
        <v>1219</v>
      </c>
      <c r="D95" s="150"/>
      <c r="E95" s="151" t="s">
        <v>1220</v>
      </c>
      <c r="F95" s="150"/>
      <c r="G95" s="150"/>
      <c r="H95" s="150"/>
      <c r="I95" s="150"/>
      <c r="J95" s="150"/>
      <c r="K95" s="150"/>
      <c r="L95" s="150"/>
      <c r="M95" s="150"/>
      <c r="N95" s="150"/>
      <c r="O95" s="150"/>
      <c r="P95" s="150"/>
      <c r="Q95" s="150"/>
      <c r="R95" s="150"/>
      <c r="S95" s="150"/>
      <c r="T95" s="150"/>
      <c r="U95" s="150"/>
      <c r="V95" s="150"/>
      <c r="W95" s="150"/>
      <c r="X95" s="150"/>
      <c r="Y95" s="150"/>
      <c r="Z95" s="150"/>
      <c r="AA95" s="150"/>
    </row>
    <row r="96" spans="1:27">
      <c r="A96" s="150" t="s">
        <v>120</v>
      </c>
      <c r="B96" s="150"/>
      <c r="C96" s="150" t="s">
        <v>1221</v>
      </c>
      <c r="D96" s="150"/>
      <c r="E96" s="151" t="s">
        <v>1222</v>
      </c>
      <c r="F96" s="150"/>
      <c r="G96" s="150"/>
      <c r="H96" s="150"/>
      <c r="I96" s="150"/>
      <c r="J96" s="150"/>
      <c r="K96" s="150"/>
      <c r="L96" s="150"/>
      <c r="M96" s="150"/>
      <c r="N96" s="150"/>
      <c r="O96" s="150"/>
      <c r="P96" s="150"/>
      <c r="Q96" s="150"/>
      <c r="R96" s="150"/>
      <c r="S96" s="150"/>
      <c r="T96" s="150"/>
      <c r="U96" s="150"/>
      <c r="V96" s="150"/>
      <c r="W96" s="150"/>
      <c r="X96" s="150"/>
      <c r="Y96" s="150"/>
      <c r="Z96" s="150"/>
      <c r="AA96" s="150"/>
    </row>
    <row r="97" spans="1:27">
      <c r="A97" s="150" t="s">
        <v>120</v>
      </c>
      <c r="B97" s="150"/>
      <c r="C97" s="150" t="s">
        <v>1056</v>
      </c>
      <c r="D97" s="150"/>
      <c r="E97" s="151" t="s">
        <v>1223</v>
      </c>
      <c r="F97" s="150"/>
      <c r="G97" s="150"/>
      <c r="H97" s="150"/>
      <c r="I97" s="150"/>
      <c r="J97" s="150"/>
      <c r="K97" s="150"/>
      <c r="L97" s="150"/>
      <c r="M97" s="150"/>
      <c r="N97" s="150"/>
      <c r="O97" s="150"/>
      <c r="P97" s="150"/>
      <c r="Q97" s="150"/>
      <c r="R97" s="150"/>
      <c r="S97" s="150"/>
      <c r="T97" s="150"/>
      <c r="U97" s="150"/>
      <c r="V97" s="150"/>
      <c r="W97" s="150"/>
      <c r="X97" s="150"/>
      <c r="Y97" s="150"/>
      <c r="Z97" s="150"/>
      <c r="AA97" s="150"/>
    </row>
    <row r="98" spans="1:27">
      <c r="A98" s="150" t="s">
        <v>120</v>
      </c>
      <c r="B98" s="150"/>
      <c r="C98" s="158" t="s">
        <v>1224</v>
      </c>
      <c r="F98" s="150"/>
      <c r="G98" s="150"/>
      <c r="H98" s="150"/>
      <c r="I98" s="150"/>
      <c r="J98" s="150"/>
      <c r="K98" s="150"/>
      <c r="L98" s="150"/>
      <c r="M98" s="150"/>
      <c r="N98" s="150"/>
      <c r="O98" s="150"/>
      <c r="P98" s="150"/>
      <c r="Q98" s="150"/>
      <c r="R98" s="150"/>
      <c r="S98" s="150"/>
      <c r="T98" s="150"/>
      <c r="U98" s="150"/>
      <c r="V98" s="150"/>
      <c r="W98" s="150"/>
      <c r="X98" s="150"/>
      <c r="Y98" s="150"/>
      <c r="Z98" s="150"/>
      <c r="AA98" s="150"/>
    </row>
    <row r="99" spans="1:27">
      <c r="A99" s="150" t="s">
        <v>38</v>
      </c>
      <c r="B99" s="150"/>
      <c r="C99" s="150" t="s">
        <v>1225</v>
      </c>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row>
    <row r="100" spans="1:27">
      <c r="A100" s="150" t="s">
        <v>38</v>
      </c>
      <c r="B100" s="150">
        <v>2021</v>
      </c>
      <c r="C100" s="150" t="s">
        <v>1123</v>
      </c>
      <c r="D100" s="150"/>
      <c r="E100" s="151" t="s">
        <v>1226</v>
      </c>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row>
    <row r="101" spans="1:27">
      <c r="A101" s="150" t="s">
        <v>38</v>
      </c>
      <c r="B101" s="150">
        <v>2021</v>
      </c>
      <c r="C101" s="150" t="s">
        <v>1060</v>
      </c>
      <c r="D101" s="150"/>
      <c r="E101" s="151" t="s">
        <v>1227</v>
      </c>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row>
    <row r="102" spans="1:27">
      <c r="A102" s="150" t="s">
        <v>38</v>
      </c>
      <c r="B102" s="150">
        <v>2021</v>
      </c>
      <c r="C102" s="150" t="s">
        <v>1228</v>
      </c>
      <c r="D102" s="150"/>
      <c r="E102" s="151" t="s">
        <v>1229</v>
      </c>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row>
    <row r="103" spans="1:27">
      <c r="A103" s="150" t="s">
        <v>38</v>
      </c>
      <c r="B103" s="150"/>
      <c r="C103" s="150" t="s">
        <v>1106</v>
      </c>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row>
    <row r="104" spans="1:27">
      <c r="A104" s="150" t="s">
        <v>38</v>
      </c>
      <c r="B104" s="150"/>
      <c r="C104" s="150" t="s">
        <v>1230</v>
      </c>
      <c r="D104" s="150"/>
      <c r="E104" s="151" t="s">
        <v>1231</v>
      </c>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row>
    <row r="105" spans="1:27">
      <c r="A105" s="150" t="s">
        <v>38</v>
      </c>
      <c r="B105" s="150" t="s">
        <v>1232</v>
      </c>
      <c r="C105" s="150" t="s">
        <v>1164</v>
      </c>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row>
    <row r="106" spans="1:27">
      <c r="A106" s="150" t="s">
        <v>39</v>
      </c>
      <c r="B106" s="150">
        <v>2022</v>
      </c>
      <c r="C106" s="150" t="s">
        <v>1233</v>
      </c>
      <c r="D106" s="150"/>
      <c r="E106" s="151" t="s">
        <v>1234</v>
      </c>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row>
    <row r="107" spans="1:27">
      <c r="A107" s="150" t="s">
        <v>39</v>
      </c>
      <c r="B107" s="150">
        <v>2022</v>
      </c>
      <c r="C107" s="150" t="s">
        <v>1235</v>
      </c>
      <c r="D107" s="150"/>
      <c r="E107" s="151" t="s">
        <v>1236</v>
      </c>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row>
    <row r="108" spans="1:27">
      <c r="A108" s="150" t="s">
        <v>39</v>
      </c>
      <c r="B108" s="150">
        <v>2021</v>
      </c>
      <c r="C108" s="150" t="s">
        <v>1237</v>
      </c>
      <c r="D108" s="150"/>
      <c r="E108" s="151" t="s">
        <v>1238</v>
      </c>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row>
    <row r="109" spans="1:27">
      <c r="A109" s="150" t="s">
        <v>39</v>
      </c>
      <c r="B109" s="150"/>
      <c r="C109" s="150" t="s">
        <v>1239</v>
      </c>
      <c r="D109" s="150"/>
      <c r="E109" s="151" t="s">
        <v>1240</v>
      </c>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row>
    <row r="110" spans="1:27">
      <c r="A110" s="150" t="s">
        <v>39</v>
      </c>
      <c r="B110" s="150">
        <v>2018</v>
      </c>
      <c r="C110" s="150" t="s">
        <v>1056</v>
      </c>
      <c r="D110" s="150"/>
      <c r="E110" s="151" t="s">
        <v>1241</v>
      </c>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row>
    <row r="111" spans="1:27">
      <c r="A111" s="150" t="s">
        <v>39</v>
      </c>
      <c r="B111" s="150">
        <v>2021</v>
      </c>
      <c r="C111" s="150" t="s">
        <v>1242</v>
      </c>
      <c r="D111" s="150"/>
      <c r="E111" s="151" t="s">
        <v>1243</v>
      </c>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row>
    <row r="112" spans="1:27">
      <c r="A112" s="150" t="s">
        <v>39</v>
      </c>
      <c r="B112" s="150"/>
      <c r="C112" s="150" t="s">
        <v>1062</v>
      </c>
      <c r="D112" s="150"/>
      <c r="E112" s="151" t="s">
        <v>1244</v>
      </c>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row>
    <row r="113" spans="1:27">
      <c r="A113" s="150" t="s">
        <v>39</v>
      </c>
      <c r="B113" s="150"/>
      <c r="C113" s="150" t="s">
        <v>1084</v>
      </c>
      <c r="D113" s="150"/>
      <c r="E113" s="151" t="s">
        <v>1245</v>
      </c>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row>
    <row r="114" spans="1:27">
      <c r="A114" s="150" t="s">
        <v>39</v>
      </c>
      <c r="B114" s="150">
        <v>2022</v>
      </c>
      <c r="C114" s="150" t="s">
        <v>1123</v>
      </c>
      <c r="D114" s="150"/>
      <c r="E114" s="151" t="s">
        <v>1246</v>
      </c>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row>
    <row r="115" spans="1:27">
      <c r="A115" s="150" t="s">
        <v>39</v>
      </c>
      <c r="B115" s="150"/>
      <c r="C115" s="150" t="s">
        <v>1201</v>
      </c>
      <c r="D115" s="150"/>
      <c r="E115" s="151" t="s">
        <v>1247</v>
      </c>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row>
    <row r="116" spans="1:27">
      <c r="A116" s="150" t="s">
        <v>1248</v>
      </c>
      <c r="B116" s="150"/>
      <c r="C116" s="150" t="s">
        <v>1056</v>
      </c>
      <c r="D116" s="150"/>
      <c r="E116" s="151" t="s">
        <v>1249</v>
      </c>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row>
    <row r="117" spans="1:27">
      <c r="A117" s="150" t="s">
        <v>1248</v>
      </c>
      <c r="B117" s="150">
        <v>2021</v>
      </c>
      <c r="C117" s="150" t="s">
        <v>1250</v>
      </c>
      <c r="D117" s="150"/>
      <c r="E117" s="151" t="s">
        <v>1251</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row>
    <row r="118" spans="1:27">
      <c r="A118" s="150" t="s">
        <v>1248</v>
      </c>
      <c r="B118" s="150">
        <v>2022</v>
      </c>
      <c r="C118" s="150" t="s">
        <v>1252</v>
      </c>
      <c r="D118" s="150"/>
      <c r="E118" s="151" t="s">
        <v>1253</v>
      </c>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row>
    <row r="119" spans="1:27">
      <c r="A119" s="150" t="s">
        <v>1248</v>
      </c>
      <c r="B119" s="150"/>
      <c r="C119" s="150" t="s">
        <v>1254</v>
      </c>
      <c r="D119" s="150"/>
      <c r="E119" s="151" t="s">
        <v>1255</v>
      </c>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row>
    <row r="120" spans="1:27">
      <c r="A120" s="150" t="s">
        <v>1256</v>
      </c>
      <c r="B120" s="150">
        <v>2021</v>
      </c>
      <c r="C120" s="150" t="s">
        <v>1257</v>
      </c>
      <c r="D120" s="150"/>
      <c r="E120" s="151" t="s">
        <v>1258</v>
      </c>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row>
    <row r="121" spans="1:27">
      <c r="A121" s="150" t="s">
        <v>1256</v>
      </c>
      <c r="B121" s="150"/>
      <c r="C121" s="150" t="s">
        <v>1056</v>
      </c>
      <c r="D121" s="150"/>
      <c r="E121" s="151" t="s">
        <v>1259</v>
      </c>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row>
    <row r="122" spans="1:27">
      <c r="A122" s="150" t="s">
        <v>1256</v>
      </c>
      <c r="B122" s="150">
        <v>2020</v>
      </c>
      <c r="C122" s="150" t="s">
        <v>1058</v>
      </c>
      <c r="D122" s="150"/>
      <c r="E122" s="151" t="s">
        <v>1260</v>
      </c>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row>
    <row r="123" spans="1:27">
      <c r="A123" s="150" t="s">
        <v>1256</v>
      </c>
      <c r="B123" s="150">
        <v>2019</v>
      </c>
      <c r="C123" s="150" t="s">
        <v>1060</v>
      </c>
      <c r="D123" s="150"/>
      <c r="E123" s="151" t="s">
        <v>1261</v>
      </c>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row>
    <row r="124" spans="1:27">
      <c r="A124" s="150" t="s">
        <v>1256</v>
      </c>
      <c r="B124" s="150"/>
      <c r="C124" s="150" t="s">
        <v>1062</v>
      </c>
      <c r="D124" s="150"/>
      <c r="E124" s="151" t="s">
        <v>1262</v>
      </c>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row>
    <row r="125" spans="1:27">
      <c r="A125" s="150" t="s">
        <v>1256</v>
      </c>
      <c r="B125" s="150"/>
      <c r="C125" s="150" t="s">
        <v>1084</v>
      </c>
      <c r="D125" s="150"/>
      <c r="E125" s="151" t="s">
        <v>1263</v>
      </c>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row>
    <row r="126" spans="1:27">
      <c r="A126" s="150" t="s">
        <v>1256</v>
      </c>
      <c r="B126" s="150"/>
      <c r="C126" s="150" t="s">
        <v>1264</v>
      </c>
      <c r="D126" s="155" t="s">
        <v>1102</v>
      </c>
      <c r="E126" s="151" t="s">
        <v>1265</v>
      </c>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row>
    <row r="127" spans="1:27">
      <c r="A127" s="150" t="s">
        <v>1266</v>
      </c>
      <c r="B127" s="150">
        <v>2020</v>
      </c>
      <c r="C127" s="150" t="s">
        <v>1056</v>
      </c>
      <c r="D127" s="159"/>
      <c r="E127" s="153" t="s">
        <v>1267</v>
      </c>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row>
    <row r="128" spans="1:27">
      <c r="A128" s="150" t="s">
        <v>1266</v>
      </c>
      <c r="B128" s="150">
        <v>2022</v>
      </c>
      <c r="C128" s="150" t="s">
        <v>1108</v>
      </c>
      <c r="D128" s="150"/>
      <c r="E128" s="151" t="s">
        <v>1268</v>
      </c>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row>
    <row r="129" spans="1:27">
      <c r="A129" s="150" t="s">
        <v>1266</v>
      </c>
      <c r="B129" s="150">
        <v>2022</v>
      </c>
      <c r="C129" s="150" t="s">
        <v>1269</v>
      </c>
      <c r="D129" s="150"/>
      <c r="E129" s="151" t="s">
        <v>1270</v>
      </c>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row>
    <row r="130" spans="1:27">
      <c r="A130" s="150" t="s">
        <v>1266</v>
      </c>
      <c r="B130" s="150">
        <v>2020</v>
      </c>
      <c r="C130" s="148" t="s">
        <v>1271</v>
      </c>
      <c r="D130" s="150"/>
      <c r="E130" s="151" t="s">
        <v>1272</v>
      </c>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row>
    <row r="131" spans="1:27">
      <c r="A131" s="150" t="s">
        <v>1266</v>
      </c>
      <c r="B131" s="150">
        <v>2019</v>
      </c>
      <c r="C131" s="150" t="s">
        <v>1252</v>
      </c>
      <c r="D131" s="150"/>
      <c r="E131" s="151" t="s">
        <v>1273</v>
      </c>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row>
    <row r="132" spans="1:27">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row>
    <row r="133" spans="1:27">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row>
    <row r="134" spans="1:27">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row>
    <row r="135" spans="1:27">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row>
    <row r="136" spans="1:27">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row>
    <row r="137" spans="1:27">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row>
    <row r="138" spans="1:27">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row>
    <row r="139" spans="1:27">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row>
    <row r="140" spans="1:27">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row>
    <row r="141" spans="1:27">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row>
    <row r="142" spans="1:27">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row>
    <row r="143" spans="1:27">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row>
    <row r="144" spans="1:27">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row>
    <row r="145" spans="1:27">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row>
    <row r="146" spans="1:27">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row>
    <row r="147" spans="1:27">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row>
    <row r="148" spans="1:27">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row>
    <row r="149" spans="1:27">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row>
    <row r="150" spans="1:27">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row>
    <row r="151" spans="1:27">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row>
    <row r="152" spans="1:27">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row>
    <row r="153" spans="1:27">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row>
    <row r="154" spans="1:27">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row>
    <row r="155" spans="1:27">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row>
    <row r="156" spans="1:27">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row>
    <row r="157" spans="1:27">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row>
    <row r="158" spans="1:27">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row>
    <row r="159" spans="1:27">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row>
    <row r="160" spans="1:27">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row>
    <row r="161" spans="1:27">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row>
    <row r="162" spans="1:27">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row>
    <row r="163" spans="1:27">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row>
    <row r="164" spans="1:27">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row>
    <row r="165" spans="1:27">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row>
    <row r="166" spans="1:27">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row>
    <row r="167" spans="1:27">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row>
    <row r="168" spans="1:27">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row>
    <row r="169" spans="1:27">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row>
    <row r="170" spans="1:27">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row>
    <row r="171" spans="1:27">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row>
    <row r="172" spans="1:27">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row>
    <row r="173" spans="1:27">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row>
    <row r="174" spans="1:27">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row>
    <row r="175" spans="1:27">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row>
    <row r="176" spans="1:27">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row>
    <row r="177" spans="1:27">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row>
    <row r="178" spans="1:27">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row>
    <row r="179" spans="1:27">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row>
    <row r="180" spans="1:27">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row>
    <row r="181" spans="1:27">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row>
    <row r="182" spans="1:27">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row>
    <row r="183" spans="1:27">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row>
    <row r="184" spans="1:27">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row>
    <row r="185" spans="1:27">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row>
    <row r="186" spans="1:27">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row>
    <row r="187" spans="1:27">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row>
    <row r="188" spans="1:27">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row>
    <row r="189" spans="1:27">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row>
    <row r="190" spans="1:27">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row>
    <row r="191" spans="1:27">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row>
    <row r="192" spans="1:27">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row>
    <row r="193" spans="1:27">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row>
    <row r="194" spans="1:27">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row>
    <row r="195" spans="1:27">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row>
    <row r="196" spans="1:27">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row>
    <row r="197" spans="1:27">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row>
    <row r="198" spans="1:27">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row>
    <row r="199" spans="1:27">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row>
    <row r="200" spans="1:27">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row>
    <row r="201" spans="1:27">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row>
    <row r="202" spans="1:27">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row>
    <row r="203" spans="1:27">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row>
    <row r="204" spans="1:27">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row>
    <row r="205" spans="1:27">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row>
    <row r="206" spans="1:27">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row>
    <row r="207" spans="1:27">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row>
    <row r="208" spans="1:27">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row>
    <row r="209" spans="1:27">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row>
    <row r="210" spans="1:27">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row>
    <row r="211" spans="1:27">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row>
    <row r="212" spans="1:27">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row>
    <row r="213" spans="1:27">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row>
    <row r="214" spans="1:27">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row>
    <row r="215" spans="1:27">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row>
    <row r="216" spans="1:27">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row>
    <row r="217" spans="1:27">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row>
    <row r="218" spans="1:27">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row>
    <row r="219" spans="1:27">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row>
    <row r="220" spans="1:27">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row>
    <row r="221" spans="1:27">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row>
    <row r="222" spans="1:27">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row>
    <row r="223" spans="1:27">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row>
    <row r="224" spans="1:27">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row>
    <row r="225" spans="1:27">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row>
    <row r="226" spans="1:27">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row>
    <row r="227" spans="1:27">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row>
    <row r="228" spans="1:27">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row>
    <row r="229" spans="1:27">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row>
    <row r="230" spans="1:27">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row>
    <row r="231" spans="1:27">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row>
    <row r="232" spans="1:27">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row>
    <row r="233" spans="1:27">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row>
    <row r="234" spans="1:27">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row>
    <row r="235" spans="1:27">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row>
    <row r="236" spans="1:27">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row>
    <row r="237" spans="1:27">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row>
    <row r="238" spans="1:27">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row>
    <row r="239" spans="1:27">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row>
    <row r="240" spans="1:27">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row>
    <row r="241" spans="1:27">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row>
    <row r="242" spans="1:27">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row>
    <row r="243" spans="1:27">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row>
    <row r="244" spans="1:27">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row>
    <row r="245" spans="1:27">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row>
    <row r="246" spans="1:27">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row>
    <row r="247" spans="1:27">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row>
    <row r="248" spans="1:27">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row>
    <row r="249" spans="1:27">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row>
    <row r="250" spans="1:27">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row>
    <row r="251" spans="1:27">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row>
    <row r="252" spans="1:27">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row>
    <row r="253" spans="1:27">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row>
    <row r="254" spans="1:27">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row>
    <row r="255" spans="1:27">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row>
    <row r="256" spans="1:27">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row>
    <row r="257" spans="1:27">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row>
    <row r="258" spans="1:27">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row>
    <row r="259" spans="1:27">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row>
    <row r="260" spans="1:27">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row>
    <row r="261" spans="1:27">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row>
    <row r="262" spans="1:27">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row>
    <row r="263" spans="1:27">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row>
    <row r="264" spans="1:27">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row>
    <row r="265" spans="1:27">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row>
    <row r="266" spans="1:27">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row>
    <row r="267" spans="1:27">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row>
    <row r="268" spans="1:27">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row>
    <row r="269" spans="1:27">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row>
    <row r="270" spans="1:27">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row>
    <row r="271" spans="1:27">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row>
    <row r="272" spans="1:27">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row>
    <row r="273" spans="1:27">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row>
    <row r="274" spans="1:27">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row>
    <row r="275" spans="1:27">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row>
    <row r="276" spans="1:27">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row>
    <row r="277" spans="1:27">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row>
    <row r="278" spans="1:27">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row>
    <row r="279" spans="1:27">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row>
    <row r="280" spans="1:27">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row>
    <row r="281" spans="1:27">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row>
    <row r="282" spans="1:27">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row>
    <row r="283" spans="1:27">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row>
    <row r="284" spans="1:27">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row>
    <row r="285" spans="1:27">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row>
    <row r="286" spans="1:27">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row>
    <row r="287" spans="1:27">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row>
    <row r="288" spans="1:27">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row>
    <row r="289" spans="1:27">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row>
    <row r="290" spans="1:27">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row>
    <row r="291" spans="1:27">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row>
    <row r="292" spans="1:27">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row>
    <row r="293" spans="1:27">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row>
    <row r="294" spans="1:27">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row>
    <row r="295" spans="1:27">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row>
    <row r="296" spans="1:27">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row>
    <row r="297" spans="1:27">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row>
    <row r="298" spans="1:27">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row>
    <row r="299" spans="1:27">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row>
    <row r="300" spans="1:27">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row>
    <row r="301" spans="1:27">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row>
    <row r="302" spans="1:27">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row>
    <row r="303" spans="1:27">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row>
    <row r="304" spans="1:27">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row>
    <row r="305" spans="1:27">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row>
    <row r="306" spans="1:27">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row>
    <row r="307" spans="1:27">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row>
    <row r="308" spans="1:27">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row>
    <row r="309" spans="1:27">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row>
    <row r="310" spans="1:27">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row>
    <row r="311" spans="1:27">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row>
    <row r="312" spans="1:27">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row>
    <row r="313" spans="1:27">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row>
    <row r="314" spans="1:27">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row>
    <row r="315" spans="1:27">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row>
    <row r="316" spans="1:27">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row>
    <row r="317" spans="1:27">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row>
    <row r="318" spans="1:27">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row>
    <row r="319" spans="1:27">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row>
    <row r="320" spans="1:27">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row>
    <row r="321" spans="1:27">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row>
    <row r="322" spans="1:27">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row>
    <row r="323" spans="1:27">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row>
    <row r="324" spans="1:27">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row>
    <row r="325" spans="1:27">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row>
    <row r="326" spans="1:27">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row>
    <row r="327" spans="1:27">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row>
    <row r="328" spans="1:27">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row>
    <row r="329" spans="1:27">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row>
    <row r="330" spans="1:27">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row>
    <row r="331" spans="1:27">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row>
    <row r="332" spans="1:27">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row>
    <row r="333" spans="1:27">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row>
    <row r="334" spans="1:27">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row>
    <row r="335" spans="1:27">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row>
    <row r="336" spans="1:27">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row>
    <row r="337" spans="1:27">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row>
    <row r="338" spans="1:27">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row>
    <row r="339" spans="1:27">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row>
    <row r="340" spans="1:27">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row>
    <row r="341" spans="1:27">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row>
    <row r="342" spans="1:27">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row>
    <row r="343" spans="1:27">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row>
    <row r="344" spans="1:27">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row>
    <row r="345" spans="1:27">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row>
    <row r="346" spans="1:27">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row>
    <row r="347" spans="1:27">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row>
    <row r="348" spans="1:27">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row>
    <row r="349" spans="1:27">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row>
    <row r="350" spans="1:27">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row>
    <row r="351" spans="1:27">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row>
    <row r="352" spans="1:27">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row>
    <row r="353" spans="1:27">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row>
    <row r="354" spans="1:27">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row>
    <row r="355" spans="1:27">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row>
    <row r="356" spans="1:27">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row>
    <row r="357" spans="1:27">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row>
    <row r="358" spans="1:27">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row>
    <row r="359" spans="1:27">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row>
    <row r="360" spans="1:27">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row>
    <row r="361" spans="1:27">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row>
    <row r="362" spans="1:27">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row>
    <row r="363" spans="1:27">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row>
    <row r="364" spans="1:27">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row>
    <row r="365" spans="1:27">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0"/>
    </row>
    <row r="366" spans="1:27">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c r="AA366" s="150"/>
    </row>
    <row r="367" spans="1:27">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row>
    <row r="368" spans="1:27">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row>
    <row r="369" spans="1:27">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row>
    <row r="370" spans="1:27">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row>
    <row r="371" spans="1:27">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row>
    <row r="372" spans="1:27">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row>
    <row r="373" spans="1:27">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row>
    <row r="374" spans="1:27">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row>
    <row r="375" spans="1:27">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row>
    <row r="376" spans="1:27">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row>
    <row r="377" spans="1:27">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row>
    <row r="378" spans="1:27">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row>
    <row r="379" spans="1:27">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row>
    <row r="380" spans="1:27">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row>
    <row r="381" spans="1:27">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row>
    <row r="382" spans="1:27">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row>
    <row r="383" spans="1:27">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row>
    <row r="384" spans="1:27">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row>
    <row r="385" spans="1:27">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row>
    <row r="386" spans="1:27">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row>
    <row r="387" spans="1:27">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row>
    <row r="388" spans="1:27">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row>
    <row r="389" spans="1:27">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row>
    <row r="390" spans="1:27">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row>
    <row r="391" spans="1:27">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row>
    <row r="392" spans="1:27">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row>
    <row r="393" spans="1:27">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row>
    <row r="394" spans="1:27">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row>
    <row r="395" spans="1:27">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row>
    <row r="396" spans="1:27">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row>
    <row r="397" spans="1:27">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row>
    <row r="398" spans="1:27">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c r="AA398" s="150"/>
    </row>
    <row r="399" spans="1:27">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row>
    <row r="400" spans="1:27">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row>
    <row r="401" spans="1:27">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row>
    <row r="402" spans="1:27">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row>
    <row r="403" spans="1:27">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row>
    <row r="404" spans="1:27">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row>
    <row r="405" spans="1:27">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row>
    <row r="406" spans="1:27">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row>
    <row r="407" spans="1:27">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row>
    <row r="408" spans="1:27">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row>
    <row r="409" spans="1:27">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row>
    <row r="410" spans="1:27">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row>
    <row r="411" spans="1:27">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row>
    <row r="412" spans="1:27">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row>
    <row r="413" spans="1:27">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row>
    <row r="414" spans="1:27">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row>
    <row r="415" spans="1:27">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row>
    <row r="416" spans="1:27">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row>
    <row r="417" spans="1:27">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row>
    <row r="418" spans="1:27">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row>
    <row r="419" spans="1:27">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row>
    <row r="420" spans="1:27">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row>
    <row r="421" spans="1:27">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row>
    <row r="422" spans="1:27">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row>
    <row r="423" spans="1:27">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row>
    <row r="424" spans="1:27">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row>
    <row r="425" spans="1:27">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row>
    <row r="426" spans="1:27">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row>
    <row r="427" spans="1:27">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row>
    <row r="428" spans="1:27">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row>
    <row r="429" spans="1:27">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row>
    <row r="430" spans="1:27">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row>
    <row r="431" spans="1:27">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c r="AA431" s="150"/>
    </row>
    <row r="432" spans="1:27">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50"/>
    </row>
    <row r="433" spans="1:27">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row>
    <row r="434" spans="1:27">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row>
    <row r="435" spans="1:27">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row>
    <row r="436" spans="1:27">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row>
    <row r="437" spans="1:27">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row>
    <row r="438" spans="1:27">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row>
    <row r="439" spans="1:27">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row>
    <row r="440" spans="1:27">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row>
    <row r="441" spans="1:27">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row>
    <row r="442" spans="1:27">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row>
    <row r="443" spans="1:27">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row>
    <row r="444" spans="1:27">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row>
    <row r="445" spans="1:27">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row>
    <row r="446" spans="1:27">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row>
    <row r="447" spans="1:27">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row>
    <row r="448" spans="1:27">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row>
    <row r="449" spans="1:27">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row>
    <row r="450" spans="1:27">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row>
    <row r="451" spans="1:27">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row>
    <row r="452" spans="1:27">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row>
    <row r="453" spans="1:27">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row>
    <row r="454" spans="1:27">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row>
    <row r="455" spans="1:27">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row>
    <row r="456" spans="1:27">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row>
    <row r="457" spans="1:27">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row>
    <row r="458" spans="1:27">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row>
    <row r="459" spans="1:27">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row>
    <row r="460" spans="1:27">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row>
    <row r="461" spans="1:27">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row>
    <row r="462" spans="1:27">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row>
    <row r="463" spans="1:27">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row>
    <row r="464" spans="1:27">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c r="AA464" s="150"/>
    </row>
    <row r="465" spans="1:27">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row>
    <row r="466" spans="1:27">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row>
    <row r="467" spans="1:27">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row>
    <row r="468" spans="1:27">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row>
    <row r="469" spans="1:27">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row>
    <row r="470" spans="1:27">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row>
    <row r="471" spans="1:27">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row>
    <row r="472" spans="1:27">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row>
    <row r="473" spans="1:27">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row>
    <row r="474" spans="1:27">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row>
    <row r="475" spans="1:27">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row>
    <row r="476" spans="1:27">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row>
    <row r="477" spans="1:27">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row>
    <row r="478" spans="1:27">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row>
    <row r="479" spans="1:27">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row>
    <row r="480" spans="1:27">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row>
    <row r="481" spans="1:27">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row>
    <row r="482" spans="1:27">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row>
    <row r="483" spans="1:27">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row>
    <row r="484" spans="1:27">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row>
    <row r="485" spans="1:27">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row>
    <row r="486" spans="1:27">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row>
    <row r="487" spans="1:27">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row>
    <row r="488" spans="1:27">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row>
    <row r="489" spans="1:27">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row>
    <row r="490" spans="1:27">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row>
    <row r="491" spans="1:27">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row>
    <row r="492" spans="1:27">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row>
    <row r="493" spans="1:27">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row>
    <row r="494" spans="1:27">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row>
    <row r="495" spans="1:27">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row>
    <row r="496" spans="1:27">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row>
    <row r="497" spans="1:27">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row>
    <row r="498" spans="1:27">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row>
    <row r="499" spans="1:27">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row>
    <row r="500" spans="1:27">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row>
    <row r="501" spans="1:27">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row>
    <row r="502" spans="1:27">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row>
    <row r="503" spans="1:27">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row>
    <row r="504" spans="1:27">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row>
    <row r="505" spans="1:27">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row>
    <row r="506" spans="1:27">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row>
    <row r="507" spans="1:27">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row>
    <row r="508" spans="1:27">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row>
    <row r="509" spans="1:27">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row>
    <row r="510" spans="1:27">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row>
    <row r="511" spans="1:27">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row>
    <row r="512" spans="1:27">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row>
    <row r="513" spans="1:27">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row>
    <row r="514" spans="1:27">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row>
    <row r="515" spans="1:27">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row>
    <row r="516" spans="1:27">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row>
    <row r="517" spans="1:27">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row>
    <row r="518" spans="1:27">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row>
    <row r="519" spans="1:27">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row>
    <row r="520" spans="1:27">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row>
    <row r="521" spans="1:27">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row>
    <row r="522" spans="1:27">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row>
    <row r="523" spans="1:27">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row>
    <row r="524" spans="1:27">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row>
    <row r="525" spans="1:27">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row>
    <row r="526" spans="1:27">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row>
    <row r="527" spans="1:27">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row>
    <row r="528" spans="1:27">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row>
    <row r="529" spans="1:27">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c r="AA529" s="150"/>
    </row>
    <row r="530" spans="1:27">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c r="AA530" s="150"/>
    </row>
    <row r="531" spans="1:27">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c r="AA531" s="150"/>
    </row>
    <row r="532" spans="1:27">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row>
    <row r="533" spans="1:27">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row>
    <row r="534" spans="1:27">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row>
    <row r="535" spans="1:27">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row>
    <row r="536" spans="1:27">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row>
    <row r="537" spans="1:27">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row>
    <row r="538" spans="1:27">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row>
    <row r="539" spans="1:27">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row>
    <row r="540" spans="1:27">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row>
    <row r="541" spans="1:27">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row>
    <row r="542" spans="1:27">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row>
    <row r="543" spans="1:27">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row>
    <row r="544" spans="1:27">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row>
    <row r="545" spans="1:27">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row>
    <row r="546" spans="1:27">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row>
    <row r="547" spans="1:27">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row>
    <row r="548" spans="1:27">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row>
    <row r="549" spans="1:27">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row>
    <row r="550" spans="1:27">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row>
    <row r="551" spans="1:27">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row>
    <row r="552" spans="1:27">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row>
    <row r="553" spans="1:27">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row>
    <row r="554" spans="1:27">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row>
    <row r="555" spans="1:27">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row>
    <row r="556" spans="1:27">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row>
    <row r="557" spans="1:27">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row>
    <row r="558" spans="1:27">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row>
    <row r="559" spans="1:27">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row>
    <row r="560" spans="1:27">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row>
    <row r="561" spans="1:27">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row>
    <row r="562" spans="1:27">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c r="AA562" s="150"/>
    </row>
    <row r="563" spans="1:27">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c r="AA563" s="150"/>
    </row>
    <row r="564" spans="1:27">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c r="AA564" s="150"/>
    </row>
    <row r="565" spans="1:27">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row>
    <row r="566" spans="1:27">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row>
    <row r="567" spans="1:27">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row>
    <row r="568" spans="1:27">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row>
    <row r="569" spans="1:27">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row>
    <row r="570" spans="1:27">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row>
    <row r="571" spans="1:27">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row>
    <row r="572" spans="1:27">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row>
    <row r="573" spans="1:27">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row>
    <row r="574" spans="1:27">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row>
    <row r="575" spans="1:27">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row>
    <row r="576" spans="1:27">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row>
    <row r="577" spans="1:27">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row>
    <row r="578" spans="1:27">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row>
    <row r="579" spans="1:27">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row>
    <row r="580" spans="1:27">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row>
    <row r="581" spans="1:27">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row>
    <row r="582" spans="1:27">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row>
    <row r="583" spans="1:27">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row>
    <row r="584" spans="1:27">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row>
    <row r="585" spans="1:27">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row>
    <row r="586" spans="1:27">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row>
    <row r="587" spans="1:27">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row>
    <row r="588" spans="1:27">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row>
    <row r="589" spans="1:27">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row>
    <row r="590" spans="1:27">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row>
    <row r="591" spans="1:27">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row>
    <row r="592" spans="1:27">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row>
    <row r="593" spans="1:27">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row>
    <row r="594" spans="1:27">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row>
    <row r="595" spans="1:27">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c r="AA595" s="150"/>
    </row>
    <row r="596" spans="1:27">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c r="AA596" s="150"/>
    </row>
    <row r="597" spans="1:27">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c r="AA597" s="150"/>
    </row>
    <row r="598" spans="1:27">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row>
    <row r="599" spans="1:27">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row>
    <row r="600" spans="1:27">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row>
    <row r="601" spans="1:27">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row>
    <row r="602" spans="1:27">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row>
    <row r="603" spans="1:27">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row>
    <row r="604" spans="1:27">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row>
    <row r="605" spans="1:27">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row>
    <row r="606" spans="1:27">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row>
    <row r="607" spans="1:27">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row>
    <row r="608" spans="1:27">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row>
    <row r="609" spans="1:27">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row>
    <row r="610" spans="1:27">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row>
    <row r="611" spans="1:27">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row>
    <row r="612" spans="1:27">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row>
    <row r="613" spans="1:27">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row>
    <row r="614" spans="1:27">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row>
    <row r="615" spans="1:27">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row>
    <row r="616" spans="1:27">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row>
    <row r="617" spans="1:27">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row>
    <row r="618" spans="1:27">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row>
    <row r="619" spans="1:27">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row>
    <row r="620" spans="1:27">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row>
    <row r="621" spans="1:27">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row>
    <row r="622" spans="1:27">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row>
    <row r="623" spans="1:27">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row>
    <row r="624" spans="1:27">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row>
    <row r="625" spans="1:27">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row>
    <row r="626" spans="1:27">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row>
    <row r="627" spans="1:27">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row>
    <row r="628" spans="1:27">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c r="AA628" s="150"/>
    </row>
    <row r="629" spans="1:27">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c r="AA629" s="150"/>
    </row>
    <row r="630" spans="1:27">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c r="AA630" s="150"/>
    </row>
    <row r="631" spans="1:27">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row>
    <row r="632" spans="1:27">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row>
    <row r="633" spans="1:27">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row>
    <row r="634" spans="1:27">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row>
    <row r="635" spans="1:27">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row>
    <row r="636" spans="1:27">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row>
    <row r="637" spans="1:27">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row>
    <row r="638" spans="1:27">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row>
    <row r="639" spans="1:27">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row>
    <row r="640" spans="1:27">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row>
    <row r="641" spans="1:27">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row>
    <row r="642" spans="1:27">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row>
    <row r="643" spans="1:27">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row>
    <row r="644" spans="1:27">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row>
    <row r="645" spans="1:27">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row>
    <row r="646" spans="1:27">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row>
    <row r="647" spans="1:27">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row>
    <row r="648" spans="1:27">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row>
    <row r="649" spans="1:27">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row>
    <row r="650" spans="1:27">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row>
    <row r="651" spans="1:27">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row>
    <row r="652" spans="1:27">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row>
    <row r="653" spans="1:27">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row>
    <row r="654" spans="1:27">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row>
    <row r="655" spans="1:27">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row>
    <row r="656" spans="1:27">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row>
    <row r="657" spans="1:27">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row>
    <row r="658" spans="1:27">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row>
    <row r="659" spans="1:27">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row>
    <row r="660" spans="1:27">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row>
    <row r="661" spans="1:27">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c r="AA661" s="150"/>
    </row>
    <row r="662" spans="1:27">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c r="AA662" s="150"/>
    </row>
    <row r="663" spans="1:27">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c r="AA663" s="150"/>
    </row>
    <row r="664" spans="1:27">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row>
    <row r="665" spans="1:27">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row>
    <row r="666" spans="1:27">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row>
    <row r="667" spans="1:27">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row>
    <row r="668" spans="1:27">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row>
    <row r="669" spans="1:27">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row>
    <row r="670" spans="1:27">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row>
    <row r="671" spans="1:27">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row>
    <row r="672" spans="1:27">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row>
    <row r="673" spans="1:27">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row>
    <row r="674" spans="1:27">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row>
    <row r="675" spans="1:27">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row>
    <row r="676" spans="1:27">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row>
    <row r="677" spans="1:27">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row>
    <row r="678" spans="1:27">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row>
    <row r="679" spans="1:27">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row>
    <row r="680" spans="1:27">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row>
    <row r="681" spans="1:27">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row>
    <row r="682" spans="1:27">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row>
    <row r="683" spans="1:27">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row>
    <row r="684" spans="1:27">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row>
    <row r="685" spans="1:27">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row>
    <row r="686" spans="1:27">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row>
    <row r="687" spans="1:27">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row>
    <row r="688" spans="1:27">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row>
    <row r="689" spans="1:27">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row>
    <row r="690" spans="1:27">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row>
    <row r="691" spans="1:27">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row>
    <row r="692" spans="1:27">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row>
    <row r="693" spans="1:27">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row>
    <row r="694" spans="1:27">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c r="AA694" s="150"/>
    </row>
    <row r="695" spans="1:27">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c r="AA695" s="150"/>
    </row>
    <row r="696" spans="1:27">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c r="AA696" s="150"/>
    </row>
    <row r="697" spans="1:27">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row>
    <row r="698" spans="1:27">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row>
    <row r="699" spans="1:27">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row>
    <row r="700" spans="1:27">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row>
    <row r="701" spans="1:27">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row>
    <row r="702" spans="1:27">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row>
    <row r="703" spans="1:27">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row>
    <row r="704" spans="1:27">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row>
    <row r="705" spans="1:27">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row>
    <row r="706" spans="1:27">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row>
    <row r="707" spans="1:27">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row>
    <row r="708" spans="1:27">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row>
    <row r="709" spans="1:27">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row>
    <row r="710" spans="1:27">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row>
    <row r="711" spans="1:27">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row>
    <row r="712" spans="1:27">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row>
    <row r="713" spans="1:27">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row>
    <row r="714" spans="1:27">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row>
    <row r="715" spans="1:27">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row>
    <row r="716" spans="1:27">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row>
    <row r="717" spans="1:27">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row>
    <row r="718" spans="1:27">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row>
    <row r="719" spans="1:27">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row>
    <row r="720" spans="1:27">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row>
    <row r="721" spans="1:27">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row>
    <row r="722" spans="1:27">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row>
    <row r="723" spans="1:27">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row>
    <row r="724" spans="1:27">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row>
    <row r="725" spans="1:27">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row>
    <row r="726" spans="1:27">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row>
    <row r="727" spans="1:27">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c r="AA727" s="150"/>
    </row>
    <row r="728" spans="1:27">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c r="AA728" s="150"/>
    </row>
    <row r="729" spans="1:27">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c r="AA729" s="150"/>
    </row>
    <row r="730" spans="1:27">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row>
    <row r="731" spans="1:27">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row>
    <row r="732" spans="1:27">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row>
    <row r="733" spans="1:27">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row>
    <row r="734" spans="1:27">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row>
    <row r="735" spans="1:27">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row>
    <row r="736" spans="1:27">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row>
    <row r="737" spans="1:27">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row>
    <row r="738" spans="1:27">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row>
    <row r="739" spans="1:27">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row>
    <row r="740" spans="1:27">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row>
    <row r="741" spans="1:27">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row>
    <row r="742" spans="1:27">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row>
    <row r="743" spans="1:27">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row>
    <row r="744" spans="1:27">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row>
    <row r="745" spans="1:27">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row>
    <row r="746" spans="1:27">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row>
    <row r="747" spans="1:27">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row>
    <row r="748" spans="1:27">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row>
    <row r="749" spans="1:27">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row>
    <row r="750" spans="1:27">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row>
    <row r="751" spans="1:27">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row>
    <row r="752" spans="1:27">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row>
    <row r="753" spans="1:27">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row>
    <row r="754" spans="1:27">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row>
    <row r="755" spans="1:27">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row>
    <row r="756" spans="1:27">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row>
    <row r="757" spans="1:27">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row>
    <row r="758" spans="1:27">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row>
    <row r="759" spans="1:27">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row>
    <row r="760" spans="1:27">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c r="AA760" s="150"/>
    </row>
    <row r="761" spans="1:27">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c r="AA761" s="150"/>
    </row>
    <row r="762" spans="1:27">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c r="AA762" s="150"/>
    </row>
    <row r="763" spans="1:27">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row>
    <row r="764" spans="1:27">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row>
    <row r="765" spans="1:27">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row>
    <row r="766" spans="1:27">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row>
    <row r="767" spans="1:27">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row>
    <row r="768" spans="1:27">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row>
    <row r="769" spans="1:27">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row>
    <row r="770" spans="1:27">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row>
    <row r="771" spans="1:27">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row>
    <row r="772" spans="1:27">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row>
    <row r="773" spans="1:27">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row>
    <row r="774" spans="1:27">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row>
    <row r="775" spans="1:27">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row>
    <row r="776" spans="1:27">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row>
    <row r="777" spans="1:27">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row>
    <row r="778" spans="1:27">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row>
    <row r="779" spans="1:27">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row>
    <row r="780" spans="1:27">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row>
    <row r="781" spans="1:27">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row>
    <row r="782" spans="1:27">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row>
    <row r="783" spans="1:27">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row>
    <row r="784" spans="1:27">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row>
    <row r="785" spans="1:27">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row>
    <row r="786" spans="1:27">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row>
    <row r="787" spans="1:27">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row>
    <row r="788" spans="1:27">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row>
    <row r="789" spans="1:27">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row>
    <row r="790" spans="1:27">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row>
    <row r="791" spans="1:27">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row>
    <row r="792" spans="1:27">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row>
    <row r="793" spans="1:27">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c r="AA793" s="150"/>
    </row>
    <row r="794" spans="1:27">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c r="AA794" s="150"/>
    </row>
    <row r="795" spans="1:27">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c r="AA795" s="150"/>
    </row>
    <row r="796" spans="1:27">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row>
    <row r="797" spans="1:27">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row>
    <row r="798" spans="1:27">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row>
    <row r="799" spans="1:27">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row>
    <row r="800" spans="1:27">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row>
    <row r="801" spans="1:27">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row>
    <row r="802" spans="1:27">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row>
    <row r="803" spans="1:27">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row>
    <row r="804" spans="1:27">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row>
    <row r="805" spans="1:27">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row>
    <row r="806" spans="1:27">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row>
    <row r="807" spans="1:27">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row>
    <row r="808" spans="1:27">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row>
    <row r="809" spans="1:27">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row>
    <row r="810" spans="1:27">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row>
    <row r="811" spans="1:27">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row>
    <row r="812" spans="1:27">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row>
    <row r="813" spans="1:27">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row>
    <row r="814" spans="1:27">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row>
    <row r="815" spans="1:27">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row>
    <row r="816" spans="1:27">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row>
    <row r="817" spans="1:27">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row>
    <row r="818" spans="1:27">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row>
    <row r="819" spans="1:27">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row>
    <row r="820" spans="1:27">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row>
    <row r="821" spans="1:27">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row>
    <row r="822" spans="1:27">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row>
    <row r="823" spans="1:27">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row>
    <row r="824" spans="1:27">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row>
    <row r="825" spans="1:27">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row>
    <row r="826" spans="1:27">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c r="AA826" s="150"/>
    </row>
    <row r="827" spans="1:27">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c r="AA827" s="150"/>
    </row>
    <row r="828" spans="1:27">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c r="AA828" s="150"/>
    </row>
    <row r="829" spans="1:27">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row>
    <row r="830" spans="1:27">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row>
    <row r="831" spans="1:27">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row>
    <row r="832" spans="1:27">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row>
    <row r="833" spans="1:27">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row>
    <row r="834" spans="1:27">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row>
    <row r="835" spans="1:27">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row>
    <row r="836" spans="1:27">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row>
    <row r="837" spans="1:27">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row>
    <row r="838" spans="1:27">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row>
    <row r="839" spans="1:27">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row>
    <row r="840" spans="1:27">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row>
    <row r="841" spans="1:27">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row>
    <row r="842" spans="1:27">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row>
    <row r="843" spans="1:27">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row>
    <row r="844" spans="1:27">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row>
    <row r="845" spans="1:27">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row>
    <row r="846" spans="1:27">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row>
    <row r="847" spans="1:27">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row>
    <row r="848" spans="1:27">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row>
    <row r="849" spans="1:27">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row>
    <row r="850" spans="1:27">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row>
    <row r="851" spans="1:27">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row>
    <row r="852" spans="1:27">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row>
    <row r="853" spans="1:27">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row>
    <row r="854" spans="1:27">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row>
    <row r="855" spans="1:27">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row>
    <row r="856" spans="1:27">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row>
    <row r="857" spans="1:27">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row>
    <row r="858" spans="1:27">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row>
    <row r="859" spans="1:27">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c r="AA859" s="150"/>
    </row>
    <row r="860" spans="1:27">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c r="AA860" s="150"/>
    </row>
    <row r="861" spans="1:27">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c r="AA861" s="150"/>
    </row>
    <row r="862" spans="1:27">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row>
    <row r="863" spans="1:27">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row>
    <row r="864" spans="1:27">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row>
    <row r="865" spans="1:27">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row>
    <row r="866" spans="1:27">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row>
    <row r="867" spans="1:27">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row>
    <row r="868" spans="1:27">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row>
    <row r="869" spans="1:27">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row>
    <row r="870" spans="1:27">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row>
    <row r="871" spans="1:27">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row>
    <row r="872" spans="1:27">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row>
    <row r="873" spans="1:27">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row>
    <row r="874" spans="1:27">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row>
    <row r="875" spans="1:27">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row>
    <row r="876" spans="1:27">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row>
    <row r="877" spans="1:27">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row>
    <row r="878" spans="1:27">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row>
    <row r="879" spans="1:27">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row>
    <row r="880" spans="1:27">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row>
    <row r="881" spans="1:27">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row>
    <row r="882" spans="1:27">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row>
    <row r="883" spans="1:27">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row>
    <row r="884" spans="1:27">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row>
    <row r="885" spans="1:27">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row>
    <row r="886" spans="1:27">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row>
    <row r="887" spans="1:27">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row>
    <row r="888" spans="1:27">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row>
    <row r="889" spans="1:27">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row>
    <row r="890" spans="1:27">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row>
    <row r="891" spans="1:27">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row>
    <row r="892" spans="1:27">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c r="AA892" s="150"/>
    </row>
    <row r="893" spans="1:27">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c r="AA893" s="150"/>
    </row>
    <row r="894" spans="1:27">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c r="AA894" s="150"/>
    </row>
    <row r="895" spans="1:27">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row>
    <row r="896" spans="1:27">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row>
    <row r="897" spans="1:27">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row>
    <row r="898" spans="1:27">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row>
    <row r="899" spans="1:27">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row>
    <row r="900" spans="1:27">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row>
    <row r="901" spans="1:27">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row>
    <row r="902" spans="1:27">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row>
    <row r="903" spans="1:27">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row>
    <row r="904" spans="1:27">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row>
    <row r="905" spans="1:27">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row>
    <row r="906" spans="1:27">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row>
    <row r="907" spans="1:27">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row>
    <row r="908" spans="1:27">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row>
    <row r="909" spans="1:27">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row>
    <row r="910" spans="1:27">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row>
    <row r="911" spans="1:27">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row>
    <row r="912" spans="1:27">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row>
    <row r="913" spans="1:27">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row>
    <row r="914" spans="1:27">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row>
    <row r="915" spans="1:27">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row>
    <row r="916" spans="1:27">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row>
    <row r="917" spans="1:27">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row>
    <row r="918" spans="1:27">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row>
    <row r="919" spans="1:27">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row>
    <row r="920" spans="1:27">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row>
    <row r="921" spans="1:27">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row>
    <row r="922" spans="1:27">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row>
    <row r="923" spans="1:27">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row>
    <row r="924" spans="1:27">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row>
    <row r="925" spans="1:27">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c r="AA925" s="150"/>
    </row>
    <row r="926" spans="1:27">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c r="AA926" s="150"/>
    </row>
    <row r="927" spans="1:27">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c r="AA927" s="150"/>
    </row>
    <row r="928" spans="1:27">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row>
    <row r="929" spans="1:27">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row>
    <row r="930" spans="1:27">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row>
    <row r="931" spans="1:27">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row>
    <row r="932" spans="1:27">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row>
    <row r="933" spans="1:27">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row>
    <row r="934" spans="1:27">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row>
    <row r="935" spans="1:27">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row>
    <row r="936" spans="1:27">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row>
    <row r="937" spans="1:27">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row>
    <row r="938" spans="1:27">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row>
    <row r="939" spans="1:27">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row>
    <row r="940" spans="1:27">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row>
    <row r="941" spans="1:27">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row>
    <row r="942" spans="1:27">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row>
    <row r="943" spans="1:27">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row>
    <row r="944" spans="1:27">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row>
    <row r="945" spans="1:27">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row>
    <row r="946" spans="1:27">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row>
    <row r="947" spans="1:27">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row>
    <row r="948" spans="1:27">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row>
    <row r="949" spans="1:27">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row>
    <row r="950" spans="1:27">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row>
    <row r="951" spans="1:27">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row>
    <row r="952" spans="1:27">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row>
    <row r="953" spans="1:27">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row>
    <row r="954" spans="1:27">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row>
    <row r="955" spans="1:27">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row>
    <row r="956" spans="1:27">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row>
    <row r="957" spans="1:27">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row>
    <row r="958" spans="1:27">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c r="AA958" s="150"/>
    </row>
    <row r="959" spans="1:27">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c r="AA959" s="150"/>
    </row>
    <row r="960" spans="1:27">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c r="AA960" s="150"/>
    </row>
    <row r="961" spans="1:27">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row>
    <row r="962" spans="1:27">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row>
    <row r="963" spans="1:27">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row>
    <row r="964" spans="1:27">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row>
    <row r="965" spans="1:27">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row>
    <row r="966" spans="1:27">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row>
    <row r="967" spans="1:27">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row>
    <row r="968" spans="1:27">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row>
    <row r="969" spans="1:27">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row>
    <row r="970" spans="1:27">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row>
    <row r="971" spans="1:27">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row>
    <row r="972" spans="1:27">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row>
    <row r="973" spans="1:27">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row>
    <row r="974" spans="1:27">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row>
    <row r="975" spans="1:27">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row>
    <row r="976" spans="1:27">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row>
    <row r="977" spans="1:27">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row>
    <row r="978" spans="1:27">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row>
    <row r="979" spans="1:27">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c r="AA979" s="150"/>
    </row>
    <row r="980" spans="1:27">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c r="AA980" s="150"/>
    </row>
    <row r="981" spans="1:27">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c r="AA981" s="150"/>
    </row>
    <row r="982" spans="1:27">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c r="AA982" s="150"/>
    </row>
    <row r="983" spans="1:27">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c r="AA983" s="150"/>
    </row>
    <row r="984" spans="1:27">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c r="AA984" s="150"/>
    </row>
    <row r="985" spans="1:27">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c r="AA985" s="150"/>
    </row>
    <row r="986" spans="1:27">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c r="AA986" s="150"/>
    </row>
    <row r="987" spans="1:27">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row>
    <row r="988" spans="1:27">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c r="AA988" s="150"/>
    </row>
    <row r="989" spans="1:27">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c r="AA989" s="150"/>
    </row>
    <row r="990" spans="1:27">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c r="AA990" s="150"/>
    </row>
    <row r="991" spans="1:27">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c r="AA991" s="150"/>
    </row>
    <row r="992" spans="1:27">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c r="AA992" s="150"/>
    </row>
    <row r="993" spans="1:27">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c r="AA993" s="150"/>
    </row>
    <row r="994" spans="1:27">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c r="AA994" s="150"/>
    </row>
    <row r="995" spans="1:27">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c r="AA995" s="150"/>
    </row>
    <row r="996" spans="1:27">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c r="AA996" s="150"/>
    </row>
    <row r="997" spans="1:27">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c r="AA997" s="150"/>
    </row>
    <row r="998" spans="1:27">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c r="AA998" s="150"/>
    </row>
    <row r="999" spans="1:27">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c r="AA999" s="150"/>
    </row>
    <row r="1000" spans="1:27">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row>
    <row r="1001" spans="1:27">
      <c r="A1001" s="150"/>
      <c r="B1001" s="150"/>
      <c r="C1001" s="150"/>
      <c r="D1001" s="150"/>
      <c r="E1001" s="150"/>
      <c r="F1001" s="150"/>
      <c r="G1001" s="150"/>
      <c r="H1001" s="150"/>
      <c r="I1001" s="150"/>
      <c r="J1001" s="150"/>
      <c r="K1001" s="150"/>
      <c r="L1001" s="150"/>
      <c r="M1001" s="150"/>
      <c r="N1001" s="150"/>
      <c r="O1001" s="150"/>
      <c r="P1001" s="150"/>
      <c r="Q1001" s="150"/>
      <c r="R1001" s="150"/>
      <c r="S1001" s="150"/>
      <c r="T1001" s="150"/>
      <c r="U1001" s="150"/>
      <c r="V1001" s="150"/>
      <c r="W1001" s="150"/>
      <c r="X1001" s="150"/>
      <c r="Y1001" s="150"/>
      <c r="Z1001" s="150"/>
      <c r="AA1001" s="150"/>
    </row>
    <row r="1002" spans="1:27">
      <c r="A1002" s="150"/>
      <c r="B1002" s="150"/>
      <c r="C1002" s="150"/>
      <c r="D1002" s="150"/>
      <c r="E1002" s="150"/>
      <c r="F1002" s="150"/>
      <c r="G1002" s="150"/>
      <c r="H1002" s="150"/>
      <c r="I1002" s="150"/>
      <c r="J1002" s="150"/>
      <c r="K1002" s="150"/>
      <c r="L1002" s="150"/>
      <c r="M1002" s="150"/>
      <c r="N1002" s="150"/>
      <c r="O1002" s="150"/>
      <c r="P1002" s="150"/>
      <c r="Q1002" s="150"/>
      <c r="R1002" s="150"/>
      <c r="S1002" s="150"/>
      <c r="T1002" s="150"/>
      <c r="U1002" s="150"/>
      <c r="V1002" s="150"/>
      <c r="W1002" s="150"/>
      <c r="X1002" s="150"/>
      <c r="Y1002" s="150"/>
      <c r="Z1002" s="150"/>
      <c r="AA1002" s="150"/>
    </row>
    <row r="1003" spans="1:27">
      <c r="A1003" s="150"/>
      <c r="B1003" s="150"/>
      <c r="C1003" s="150"/>
      <c r="D1003" s="150"/>
      <c r="E1003" s="150"/>
      <c r="F1003" s="150"/>
      <c r="G1003" s="150"/>
      <c r="H1003" s="150"/>
      <c r="I1003" s="150"/>
      <c r="J1003" s="150"/>
      <c r="K1003" s="150"/>
      <c r="L1003" s="150"/>
      <c r="M1003" s="150"/>
      <c r="N1003" s="150"/>
      <c r="O1003" s="150"/>
      <c r="P1003" s="150"/>
      <c r="Q1003" s="150"/>
      <c r="R1003" s="150"/>
      <c r="S1003" s="150"/>
      <c r="T1003" s="150"/>
      <c r="U1003" s="150"/>
      <c r="V1003" s="150"/>
      <c r="W1003" s="150"/>
      <c r="X1003" s="150"/>
      <c r="Y1003" s="150"/>
      <c r="Z1003" s="150"/>
      <c r="AA1003" s="150"/>
    </row>
    <row r="1004" spans="1:27">
      <c r="A1004" s="150"/>
      <c r="B1004" s="150"/>
      <c r="C1004" s="150"/>
      <c r="D1004" s="150"/>
      <c r="E1004" s="150"/>
      <c r="F1004" s="150"/>
      <c r="G1004" s="150"/>
      <c r="H1004" s="150"/>
      <c r="I1004" s="150"/>
      <c r="J1004" s="150"/>
      <c r="K1004" s="150"/>
      <c r="L1004" s="150"/>
      <c r="M1004" s="150"/>
      <c r="N1004" s="150"/>
      <c r="O1004" s="150"/>
      <c r="P1004" s="150"/>
      <c r="Q1004" s="150"/>
      <c r="R1004" s="150"/>
      <c r="S1004" s="150"/>
      <c r="T1004" s="150"/>
      <c r="U1004" s="150"/>
      <c r="V1004" s="150"/>
      <c r="W1004" s="150"/>
      <c r="X1004" s="150"/>
      <c r="Y1004" s="150"/>
      <c r="Z1004" s="150"/>
      <c r="AA1004" s="150"/>
    </row>
    <row r="1005" spans="1:27">
      <c r="A1005" s="150"/>
      <c r="B1005" s="150"/>
      <c r="C1005" s="150"/>
      <c r="D1005" s="150"/>
      <c r="E1005" s="150"/>
      <c r="F1005" s="150"/>
      <c r="G1005" s="150"/>
      <c r="H1005" s="150"/>
      <c r="I1005" s="150"/>
      <c r="J1005" s="150"/>
      <c r="K1005" s="150"/>
      <c r="L1005" s="150"/>
      <c r="M1005" s="150"/>
      <c r="N1005" s="150"/>
      <c r="O1005" s="150"/>
      <c r="P1005" s="150"/>
      <c r="Q1005" s="150"/>
      <c r="R1005" s="150"/>
      <c r="S1005" s="150"/>
      <c r="T1005" s="150"/>
      <c r="U1005" s="150"/>
      <c r="V1005" s="150"/>
      <c r="W1005" s="150"/>
      <c r="X1005" s="150"/>
      <c r="Y1005" s="150"/>
      <c r="Z1005" s="150"/>
      <c r="AA1005" s="150"/>
    </row>
    <row r="1006" spans="1:27">
      <c r="A1006" s="150"/>
      <c r="B1006" s="150"/>
      <c r="C1006" s="150"/>
      <c r="D1006" s="150"/>
      <c r="E1006" s="150"/>
      <c r="F1006" s="150"/>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row>
    <row r="1007" spans="1:27">
      <c r="A1007" s="150"/>
      <c r="B1007" s="150"/>
      <c r="C1007" s="150"/>
      <c r="D1007" s="150"/>
      <c r="E1007" s="150"/>
      <c r="F1007" s="150"/>
      <c r="G1007" s="150"/>
      <c r="H1007" s="150"/>
      <c r="I1007" s="150"/>
      <c r="J1007" s="150"/>
      <c r="K1007" s="150"/>
      <c r="L1007" s="150"/>
      <c r="M1007" s="150"/>
      <c r="N1007" s="150"/>
      <c r="O1007" s="150"/>
      <c r="P1007" s="150"/>
      <c r="Q1007" s="150"/>
      <c r="R1007" s="150"/>
      <c r="S1007" s="150"/>
      <c r="T1007" s="150"/>
      <c r="U1007" s="150"/>
      <c r="V1007" s="150"/>
      <c r="W1007" s="150"/>
      <c r="X1007" s="150"/>
      <c r="Y1007" s="150"/>
      <c r="Z1007" s="150"/>
      <c r="AA1007" s="150"/>
    </row>
    <row r="1008" spans="1:27">
      <c r="A1008" s="150"/>
      <c r="B1008" s="150"/>
      <c r="C1008" s="150"/>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0"/>
      <c r="Y1008" s="150"/>
      <c r="Z1008" s="150"/>
      <c r="AA1008" s="150"/>
    </row>
    <row r="1009" spans="1:27">
      <c r="A1009" s="150"/>
      <c r="B1009" s="150"/>
      <c r="C1009" s="150"/>
      <c r="D1009" s="150"/>
      <c r="E1009" s="150"/>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row>
    <row r="1010" spans="1:27">
      <c r="A1010" s="150"/>
      <c r="B1010" s="150"/>
      <c r="C1010" s="150"/>
      <c r="D1010" s="150"/>
      <c r="E1010" s="150"/>
      <c r="F1010" s="150"/>
      <c r="G1010" s="150"/>
      <c r="H1010" s="150"/>
      <c r="I1010" s="150"/>
      <c r="J1010" s="150"/>
      <c r="K1010" s="150"/>
      <c r="L1010" s="150"/>
      <c r="M1010" s="150"/>
      <c r="N1010" s="150"/>
      <c r="O1010" s="150"/>
      <c r="P1010" s="150"/>
      <c r="Q1010" s="150"/>
      <c r="R1010" s="150"/>
      <c r="S1010" s="150"/>
      <c r="T1010" s="150"/>
      <c r="U1010" s="150"/>
      <c r="V1010" s="150"/>
      <c r="W1010" s="150"/>
      <c r="X1010" s="150"/>
      <c r="Y1010" s="150"/>
      <c r="Z1010" s="150"/>
      <c r="AA1010" s="150"/>
    </row>
    <row r="1011" spans="1:27">
      <c r="A1011" s="150"/>
      <c r="B1011" s="150"/>
      <c r="C1011" s="150"/>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0"/>
      <c r="Y1011" s="150"/>
      <c r="Z1011" s="150"/>
      <c r="AA1011" s="150"/>
    </row>
    <row r="1012" spans="1:27">
      <c r="A1012" s="150"/>
      <c r="B1012" s="150"/>
      <c r="C1012" s="150"/>
      <c r="D1012" s="150"/>
      <c r="E1012" s="150"/>
      <c r="F1012" s="150"/>
      <c r="G1012" s="150"/>
      <c r="H1012" s="150"/>
      <c r="I1012" s="150"/>
      <c r="J1012" s="150"/>
      <c r="K1012" s="150"/>
      <c r="L1012" s="150"/>
      <c r="M1012" s="150"/>
      <c r="N1012" s="150"/>
      <c r="O1012" s="150"/>
      <c r="P1012" s="150"/>
      <c r="Q1012" s="150"/>
      <c r="R1012" s="150"/>
      <c r="S1012" s="150"/>
      <c r="T1012" s="150"/>
      <c r="U1012" s="150"/>
      <c r="V1012" s="150"/>
      <c r="W1012" s="150"/>
      <c r="X1012" s="150"/>
      <c r="Y1012" s="150"/>
      <c r="Z1012" s="150"/>
      <c r="AA1012" s="150"/>
    </row>
    <row r="1013" spans="1:27">
      <c r="A1013" s="150"/>
      <c r="B1013" s="150"/>
      <c r="C1013" s="150"/>
      <c r="D1013" s="150"/>
      <c r="E1013" s="150"/>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row>
    <row r="1014" spans="1:27">
      <c r="A1014" s="150"/>
      <c r="B1014" s="150"/>
      <c r="C1014" s="150"/>
      <c r="D1014" s="150"/>
      <c r="E1014" s="150"/>
      <c r="F1014" s="150"/>
      <c r="G1014" s="150"/>
      <c r="H1014" s="150"/>
      <c r="I1014" s="150"/>
      <c r="J1014" s="150"/>
      <c r="K1014" s="150"/>
      <c r="L1014" s="150"/>
      <c r="M1014" s="150"/>
      <c r="N1014" s="150"/>
      <c r="O1014" s="150"/>
      <c r="P1014" s="150"/>
      <c r="Q1014" s="150"/>
      <c r="R1014" s="150"/>
      <c r="S1014" s="150"/>
      <c r="T1014" s="150"/>
      <c r="U1014" s="150"/>
      <c r="V1014" s="150"/>
      <c r="W1014" s="150"/>
      <c r="X1014" s="150"/>
      <c r="Y1014" s="150"/>
      <c r="Z1014" s="150"/>
      <c r="AA1014" s="150"/>
    </row>
    <row r="1015" spans="1:27">
      <c r="A1015" s="150"/>
      <c r="B1015" s="150"/>
      <c r="C1015" s="150"/>
      <c r="D1015" s="150"/>
      <c r="E1015" s="150"/>
      <c r="F1015" s="150"/>
      <c r="G1015" s="150"/>
      <c r="H1015" s="150"/>
      <c r="I1015" s="150"/>
      <c r="J1015" s="150"/>
      <c r="K1015" s="150"/>
      <c r="L1015" s="150"/>
      <c r="M1015" s="150"/>
      <c r="N1015" s="150"/>
      <c r="O1015" s="150"/>
      <c r="P1015" s="150"/>
      <c r="Q1015" s="150"/>
      <c r="R1015" s="150"/>
      <c r="S1015" s="150"/>
      <c r="T1015" s="150"/>
      <c r="U1015" s="150"/>
      <c r="V1015" s="150"/>
      <c r="W1015" s="150"/>
      <c r="X1015" s="150"/>
      <c r="Y1015" s="150"/>
      <c r="Z1015" s="150"/>
      <c r="AA1015" s="150"/>
    </row>
    <row r="1016" spans="1:27">
      <c r="A1016" s="150"/>
      <c r="B1016" s="150"/>
      <c r="C1016" s="150"/>
      <c r="D1016" s="150"/>
      <c r="E1016" s="150"/>
      <c r="F1016" s="150"/>
      <c r="G1016" s="150"/>
      <c r="H1016" s="150"/>
      <c r="I1016" s="150"/>
      <c r="J1016" s="150"/>
      <c r="K1016" s="150"/>
      <c r="L1016" s="150"/>
      <c r="M1016" s="150"/>
      <c r="N1016" s="150"/>
      <c r="O1016" s="150"/>
      <c r="P1016" s="150"/>
      <c r="Q1016" s="150"/>
      <c r="R1016" s="150"/>
      <c r="S1016" s="150"/>
      <c r="T1016" s="150"/>
      <c r="U1016" s="150"/>
      <c r="V1016" s="150"/>
      <c r="W1016" s="150"/>
      <c r="X1016" s="150"/>
      <c r="Y1016" s="150"/>
      <c r="Z1016" s="150"/>
      <c r="AA1016" s="150"/>
    </row>
    <row r="1017" spans="1:27">
      <c r="A1017" s="150"/>
      <c r="B1017" s="150"/>
      <c r="C1017" s="150"/>
      <c r="D1017" s="150"/>
      <c r="E1017" s="150"/>
      <c r="F1017" s="150"/>
      <c r="G1017" s="150"/>
      <c r="H1017" s="150"/>
      <c r="I1017" s="150"/>
      <c r="J1017" s="150"/>
      <c r="K1017" s="150"/>
      <c r="L1017" s="150"/>
      <c r="M1017" s="150"/>
      <c r="N1017" s="150"/>
      <c r="O1017" s="150"/>
      <c r="P1017" s="150"/>
      <c r="Q1017" s="150"/>
      <c r="R1017" s="150"/>
      <c r="S1017" s="150"/>
      <c r="T1017" s="150"/>
      <c r="U1017" s="150"/>
      <c r="V1017" s="150"/>
      <c r="W1017" s="150"/>
      <c r="X1017" s="150"/>
      <c r="Y1017" s="150"/>
      <c r="Z1017" s="150"/>
      <c r="AA1017" s="150"/>
    </row>
    <row r="1018" spans="1:27">
      <c r="A1018" s="150"/>
      <c r="B1018" s="150"/>
      <c r="C1018" s="150"/>
      <c r="D1018" s="150"/>
      <c r="E1018" s="150"/>
      <c r="F1018" s="150"/>
      <c r="G1018" s="150"/>
      <c r="H1018" s="150"/>
      <c r="I1018" s="150"/>
      <c r="J1018" s="150"/>
      <c r="K1018" s="150"/>
      <c r="L1018" s="150"/>
      <c r="M1018" s="150"/>
      <c r="N1018" s="150"/>
      <c r="O1018" s="150"/>
      <c r="P1018" s="150"/>
      <c r="Q1018" s="150"/>
      <c r="R1018" s="150"/>
      <c r="S1018" s="150"/>
      <c r="T1018" s="150"/>
      <c r="U1018" s="150"/>
      <c r="V1018" s="150"/>
      <c r="W1018" s="150"/>
      <c r="X1018" s="150"/>
      <c r="Y1018" s="150"/>
      <c r="Z1018" s="150"/>
      <c r="AA1018" s="150"/>
    </row>
    <row r="1019" spans="1:27">
      <c r="A1019" s="150"/>
      <c r="B1019" s="150"/>
      <c r="C1019" s="150"/>
      <c r="D1019" s="150"/>
      <c r="E1019" s="150"/>
      <c r="F1019" s="150"/>
      <c r="G1019" s="150"/>
      <c r="H1019" s="150"/>
      <c r="I1019" s="150"/>
      <c r="J1019" s="150"/>
      <c r="K1019" s="150"/>
      <c r="L1019" s="150"/>
      <c r="M1019" s="150"/>
      <c r="N1019" s="150"/>
      <c r="O1019" s="150"/>
      <c r="P1019" s="150"/>
      <c r="Q1019" s="150"/>
      <c r="R1019" s="150"/>
      <c r="S1019" s="150"/>
      <c r="T1019" s="150"/>
      <c r="U1019" s="150"/>
      <c r="V1019" s="150"/>
      <c r="W1019" s="150"/>
      <c r="X1019" s="150"/>
      <c r="Y1019" s="150"/>
      <c r="Z1019" s="150"/>
      <c r="AA1019" s="150"/>
    </row>
    <row r="1020" spans="1:27">
      <c r="A1020" s="150"/>
      <c r="B1020" s="150"/>
      <c r="C1020" s="150"/>
      <c r="D1020" s="150"/>
      <c r="E1020" s="150"/>
      <c r="F1020" s="150"/>
      <c r="G1020" s="150"/>
      <c r="H1020" s="150"/>
      <c r="I1020" s="150"/>
      <c r="J1020" s="150"/>
      <c r="K1020" s="150"/>
      <c r="L1020" s="150"/>
      <c r="M1020" s="150"/>
      <c r="N1020" s="150"/>
      <c r="O1020" s="150"/>
      <c r="P1020" s="150"/>
      <c r="Q1020" s="150"/>
      <c r="R1020" s="150"/>
      <c r="S1020" s="150"/>
      <c r="T1020" s="150"/>
      <c r="U1020" s="150"/>
      <c r="V1020" s="150"/>
      <c r="W1020" s="150"/>
      <c r="X1020" s="150"/>
      <c r="Y1020" s="150"/>
      <c r="Z1020" s="150"/>
      <c r="AA1020" s="150"/>
    </row>
    <row r="1021" spans="1:27">
      <c r="A1021" s="150"/>
      <c r="B1021" s="150"/>
      <c r="C1021" s="150"/>
      <c r="D1021" s="150"/>
      <c r="E1021" s="150"/>
      <c r="F1021" s="150"/>
      <c r="G1021" s="150"/>
      <c r="H1021" s="150"/>
      <c r="I1021" s="150"/>
      <c r="J1021" s="150"/>
      <c r="K1021" s="150"/>
      <c r="L1021" s="150"/>
      <c r="M1021" s="150"/>
      <c r="N1021" s="150"/>
      <c r="O1021" s="150"/>
      <c r="P1021" s="150"/>
      <c r="Q1021" s="150"/>
      <c r="R1021" s="150"/>
      <c r="S1021" s="150"/>
      <c r="T1021" s="150"/>
      <c r="U1021" s="150"/>
      <c r="V1021" s="150"/>
      <c r="W1021" s="150"/>
      <c r="X1021" s="150"/>
      <c r="Y1021" s="150"/>
      <c r="Z1021" s="150"/>
      <c r="AA1021" s="150"/>
    </row>
    <row r="1022" spans="1:27">
      <c r="A1022" s="150"/>
      <c r="B1022" s="150"/>
      <c r="C1022" s="150"/>
      <c r="D1022" s="150"/>
      <c r="E1022" s="150"/>
      <c r="F1022" s="150"/>
      <c r="G1022" s="150"/>
      <c r="H1022" s="150"/>
      <c r="I1022" s="150"/>
      <c r="J1022" s="150"/>
      <c r="K1022" s="150"/>
      <c r="L1022" s="150"/>
      <c r="M1022" s="150"/>
      <c r="N1022" s="150"/>
      <c r="O1022" s="150"/>
      <c r="P1022" s="150"/>
      <c r="Q1022" s="150"/>
      <c r="R1022" s="150"/>
      <c r="S1022" s="150"/>
      <c r="T1022" s="150"/>
      <c r="U1022" s="150"/>
      <c r="V1022" s="150"/>
      <c r="W1022" s="150"/>
      <c r="X1022" s="150"/>
      <c r="Y1022" s="150"/>
      <c r="Z1022" s="150"/>
      <c r="AA1022" s="150"/>
    </row>
    <row r="1023" spans="1:27">
      <c r="A1023" s="150"/>
      <c r="B1023" s="150"/>
      <c r="C1023" s="150"/>
      <c r="D1023" s="150"/>
      <c r="E1023" s="150"/>
      <c r="F1023" s="150"/>
      <c r="G1023" s="150"/>
      <c r="H1023" s="150"/>
      <c r="I1023" s="150"/>
      <c r="J1023" s="150"/>
      <c r="K1023" s="150"/>
      <c r="L1023" s="150"/>
      <c r="M1023" s="150"/>
      <c r="N1023" s="150"/>
      <c r="O1023" s="150"/>
      <c r="P1023" s="150"/>
      <c r="Q1023" s="150"/>
      <c r="R1023" s="150"/>
      <c r="S1023" s="150"/>
      <c r="T1023" s="150"/>
      <c r="U1023" s="150"/>
      <c r="V1023" s="150"/>
      <c r="W1023" s="150"/>
      <c r="X1023" s="150"/>
      <c r="Y1023" s="150"/>
      <c r="Z1023" s="150"/>
      <c r="AA1023" s="150"/>
    </row>
    <row r="1024" spans="1:27">
      <c r="A1024" s="150"/>
      <c r="B1024" s="150"/>
      <c r="C1024" s="150"/>
      <c r="D1024" s="150"/>
      <c r="E1024" s="150"/>
      <c r="F1024" s="150"/>
      <c r="G1024" s="150"/>
      <c r="H1024" s="150"/>
      <c r="I1024" s="150"/>
      <c r="J1024" s="150"/>
      <c r="K1024" s="150"/>
      <c r="L1024" s="150"/>
      <c r="M1024" s="150"/>
      <c r="N1024" s="150"/>
      <c r="O1024" s="150"/>
      <c r="P1024" s="150"/>
      <c r="Q1024" s="150"/>
      <c r="R1024" s="150"/>
      <c r="S1024" s="150"/>
      <c r="T1024" s="150"/>
      <c r="U1024" s="150"/>
      <c r="V1024" s="150"/>
      <c r="W1024" s="150"/>
      <c r="X1024" s="150"/>
      <c r="Y1024" s="150"/>
      <c r="Z1024" s="150"/>
      <c r="AA1024" s="150"/>
    </row>
    <row r="1025" spans="1:27">
      <c r="A1025" s="150"/>
      <c r="B1025" s="150"/>
      <c r="C1025" s="150"/>
      <c r="D1025" s="150"/>
      <c r="E1025" s="150"/>
      <c r="F1025" s="150"/>
      <c r="G1025" s="150"/>
      <c r="H1025" s="150"/>
      <c r="I1025" s="150"/>
      <c r="J1025" s="150"/>
      <c r="K1025" s="150"/>
      <c r="L1025" s="150"/>
      <c r="M1025" s="150"/>
      <c r="N1025" s="150"/>
      <c r="O1025" s="150"/>
      <c r="P1025" s="150"/>
      <c r="Q1025" s="150"/>
      <c r="R1025" s="150"/>
      <c r="S1025" s="150"/>
      <c r="T1025" s="150"/>
      <c r="U1025" s="150"/>
      <c r="V1025" s="150"/>
      <c r="W1025" s="150"/>
      <c r="X1025" s="150"/>
      <c r="Y1025" s="150"/>
      <c r="Z1025" s="150"/>
      <c r="AA1025" s="150"/>
    </row>
    <row r="1026" spans="1:27">
      <c r="A1026" s="150"/>
      <c r="B1026" s="150"/>
      <c r="C1026" s="150"/>
      <c r="D1026" s="150"/>
      <c r="E1026" s="150"/>
      <c r="F1026" s="150"/>
      <c r="G1026" s="150"/>
      <c r="H1026" s="150"/>
      <c r="I1026" s="150"/>
      <c r="J1026" s="150"/>
      <c r="K1026" s="150"/>
      <c r="L1026" s="150"/>
      <c r="M1026" s="150"/>
      <c r="N1026" s="150"/>
      <c r="O1026" s="150"/>
      <c r="P1026" s="150"/>
      <c r="Q1026" s="150"/>
      <c r="R1026" s="150"/>
      <c r="S1026" s="150"/>
      <c r="T1026" s="150"/>
      <c r="U1026" s="150"/>
      <c r="V1026" s="150"/>
      <c r="W1026" s="150"/>
      <c r="X1026" s="150"/>
      <c r="Y1026" s="150"/>
      <c r="Z1026" s="150"/>
      <c r="AA1026" s="150"/>
    </row>
    <row r="1027" spans="1:27">
      <c r="A1027" s="150"/>
      <c r="B1027" s="150"/>
      <c r="C1027" s="150"/>
      <c r="D1027" s="150"/>
      <c r="E1027" s="150"/>
      <c r="F1027" s="150"/>
      <c r="G1027" s="150"/>
      <c r="H1027" s="150"/>
      <c r="I1027" s="150"/>
      <c r="J1027" s="150"/>
      <c r="K1027" s="150"/>
      <c r="L1027" s="150"/>
      <c r="M1027" s="150"/>
      <c r="N1027" s="150"/>
      <c r="O1027" s="150"/>
      <c r="P1027" s="150"/>
      <c r="Q1027" s="150"/>
      <c r="R1027" s="150"/>
      <c r="S1027" s="150"/>
      <c r="T1027" s="150"/>
      <c r="U1027" s="150"/>
      <c r="V1027" s="150"/>
      <c r="W1027" s="150"/>
      <c r="X1027" s="150"/>
      <c r="Y1027" s="150"/>
      <c r="Z1027" s="150"/>
      <c r="AA1027" s="150"/>
    </row>
    <row r="1028" spans="1:27">
      <c r="A1028" s="150"/>
      <c r="B1028" s="150"/>
      <c r="C1028" s="150"/>
      <c r="D1028" s="150"/>
      <c r="E1028" s="150"/>
      <c r="F1028" s="150"/>
      <c r="G1028" s="150"/>
      <c r="H1028" s="150"/>
      <c r="I1028" s="150"/>
      <c r="J1028" s="150"/>
      <c r="K1028" s="150"/>
      <c r="L1028" s="150"/>
      <c r="M1028" s="150"/>
      <c r="N1028" s="150"/>
      <c r="O1028" s="150"/>
      <c r="P1028" s="150"/>
      <c r="Q1028" s="150"/>
      <c r="R1028" s="150"/>
      <c r="S1028" s="150"/>
      <c r="T1028" s="150"/>
      <c r="U1028" s="150"/>
      <c r="V1028" s="150"/>
      <c r="W1028" s="150"/>
      <c r="X1028" s="150"/>
      <c r="Y1028" s="150"/>
      <c r="Z1028" s="150"/>
      <c r="AA1028" s="150"/>
    </row>
    <row r="1029" spans="1:27">
      <c r="A1029" s="150"/>
      <c r="B1029" s="150"/>
      <c r="C1029" s="150"/>
      <c r="D1029" s="150"/>
      <c r="E1029" s="150"/>
      <c r="F1029" s="150"/>
      <c r="G1029" s="150"/>
      <c r="H1029" s="150"/>
      <c r="I1029" s="150"/>
      <c r="J1029" s="150"/>
      <c r="K1029" s="150"/>
      <c r="L1029" s="150"/>
      <c r="M1029" s="150"/>
      <c r="N1029" s="150"/>
      <c r="O1029" s="150"/>
      <c r="P1029" s="150"/>
      <c r="Q1029" s="150"/>
      <c r="R1029" s="150"/>
      <c r="S1029" s="150"/>
      <c r="T1029" s="150"/>
      <c r="U1029" s="150"/>
      <c r="V1029" s="150"/>
      <c r="W1029" s="150"/>
      <c r="X1029" s="150"/>
      <c r="Y1029" s="150"/>
      <c r="Z1029" s="150"/>
      <c r="AA1029" s="150"/>
    </row>
    <row r="1030" spans="1:27">
      <c r="A1030" s="150"/>
      <c r="B1030" s="150"/>
      <c r="C1030" s="150"/>
      <c r="D1030" s="150"/>
      <c r="E1030" s="150"/>
      <c r="F1030" s="150"/>
      <c r="G1030" s="150"/>
      <c r="H1030" s="150"/>
      <c r="I1030" s="150"/>
      <c r="J1030" s="150"/>
      <c r="K1030" s="150"/>
      <c r="L1030" s="150"/>
      <c r="M1030" s="150"/>
      <c r="N1030" s="150"/>
      <c r="O1030" s="150"/>
      <c r="P1030" s="150"/>
      <c r="Q1030" s="150"/>
      <c r="R1030" s="150"/>
      <c r="S1030" s="150"/>
      <c r="T1030" s="150"/>
      <c r="U1030" s="150"/>
      <c r="V1030" s="150"/>
      <c r="W1030" s="150"/>
      <c r="X1030" s="150"/>
      <c r="Y1030" s="150"/>
      <c r="Z1030" s="150"/>
      <c r="AA1030" s="150"/>
    </row>
  </sheetData>
  <sheetProtection algorithmName="SHA-512" hashValue="2RdixcraKDO8ZgqkofwgSvIs0e/Zv27zGqorxtMytle8kn/mwbNsxuk0+55aV8JNIA2r/2Eaf6pxY22DaQzGRQ==" saltValue="hU+C5DXnXZvE0XC9Bouaog==" spinCount="100000" sheet="1" objects="1" scenarios="1"/>
  <autoFilter ref="A2:E132" xr:uid="{00000000-0009-0000-0000-000008000000}">
    <sortState xmlns:xlrd2="http://schemas.microsoft.com/office/spreadsheetml/2017/richdata2" ref="A2:E132">
      <sortCondition ref="A2:A132"/>
    </sortState>
  </autoFilter>
  <hyperlinks>
    <hyperlink ref="E3" r:id="rId1" xr:uid="{00000000-0004-0000-0800-000000000000}"/>
    <hyperlink ref="E4" r:id="rId2" xr:uid="{00000000-0004-0000-0800-000001000000}"/>
    <hyperlink ref="E5" r:id="rId3" xr:uid="{00000000-0004-0000-0800-000002000000}"/>
    <hyperlink ref="E6" r:id="rId4" xr:uid="{00000000-0004-0000-0800-000003000000}"/>
    <hyperlink ref="E7" r:id="rId5" xr:uid="{00000000-0004-0000-0800-000004000000}"/>
    <hyperlink ref="E8" r:id="rId6" xr:uid="{00000000-0004-0000-0800-000005000000}"/>
    <hyperlink ref="E9" r:id="rId7" xr:uid="{00000000-0004-0000-0800-000006000000}"/>
    <hyperlink ref="E10" r:id="rId8" xr:uid="{00000000-0004-0000-0800-000007000000}"/>
    <hyperlink ref="E11" r:id="rId9" xr:uid="{00000000-0004-0000-0800-000008000000}"/>
    <hyperlink ref="E12" r:id="rId10" xr:uid="{00000000-0004-0000-0800-000009000000}"/>
    <hyperlink ref="E13" r:id="rId11" xr:uid="{00000000-0004-0000-0800-00000A000000}"/>
    <hyperlink ref="E14" r:id="rId12" xr:uid="{00000000-0004-0000-0800-00000B000000}"/>
    <hyperlink ref="E15" r:id="rId13" xr:uid="{00000000-0004-0000-0800-00000C000000}"/>
    <hyperlink ref="E18" r:id="rId14" xr:uid="{00000000-0004-0000-0800-00000D000000}"/>
    <hyperlink ref="E19" r:id="rId15" xr:uid="{00000000-0004-0000-0800-00000E000000}"/>
    <hyperlink ref="E20" r:id="rId16" xr:uid="{00000000-0004-0000-0800-00000F000000}"/>
    <hyperlink ref="E21" r:id="rId17" location=":~:text=Ford%20is%20required%20to%20conduct,results%20annually%20to%20the%20SEC.&amp;text=Regulation%20(EU)%202017%2F821,High%20Risk%20Areas%20(CAHRAs)." xr:uid="{00000000-0004-0000-0800-000010000000}"/>
    <hyperlink ref="E22" r:id="rId18" xr:uid="{00000000-0004-0000-0800-000011000000}"/>
    <hyperlink ref="E23" r:id="rId19" xr:uid="{00000000-0004-0000-0800-000012000000}"/>
    <hyperlink ref="E24" r:id="rId20" xr:uid="{00000000-0004-0000-0800-000013000000}"/>
    <hyperlink ref="E25" r:id="rId21" xr:uid="{00000000-0004-0000-0800-000014000000}"/>
    <hyperlink ref="E26" r:id="rId22" xr:uid="{00000000-0004-0000-0800-000015000000}"/>
    <hyperlink ref="E27" r:id="rId23" xr:uid="{00000000-0004-0000-0800-000016000000}"/>
    <hyperlink ref="E28" r:id="rId24" xr:uid="{00000000-0004-0000-0800-000017000000}"/>
    <hyperlink ref="E29" r:id="rId25" xr:uid="{00000000-0004-0000-0800-000018000000}"/>
    <hyperlink ref="E30" r:id="rId26" xr:uid="{00000000-0004-0000-0800-000019000000}"/>
    <hyperlink ref="E31" r:id="rId27" xr:uid="{00000000-0004-0000-0800-00001A000000}"/>
    <hyperlink ref="E32" r:id="rId28" xr:uid="{00000000-0004-0000-0800-00001B000000}"/>
    <hyperlink ref="E33" r:id="rId29" xr:uid="{00000000-0004-0000-0800-00001C000000}"/>
    <hyperlink ref="E34" r:id="rId30" xr:uid="{00000000-0004-0000-0800-00001D000000}"/>
    <hyperlink ref="E35" r:id="rId31" xr:uid="{00000000-0004-0000-0800-00001E000000}"/>
    <hyperlink ref="E36" r:id="rId32" xr:uid="{00000000-0004-0000-0800-00001F000000}"/>
    <hyperlink ref="E37" r:id="rId33" xr:uid="{00000000-0004-0000-0800-000020000000}"/>
    <hyperlink ref="E38" r:id="rId34" xr:uid="{00000000-0004-0000-0800-000021000000}"/>
    <hyperlink ref="E39" r:id="rId35" xr:uid="{00000000-0004-0000-0800-000022000000}"/>
    <hyperlink ref="E40" r:id="rId36" xr:uid="{00000000-0004-0000-0800-000023000000}"/>
    <hyperlink ref="E41" r:id="rId37" xr:uid="{00000000-0004-0000-0800-000024000000}"/>
    <hyperlink ref="E42" r:id="rId38" xr:uid="{00000000-0004-0000-0800-000025000000}"/>
    <hyperlink ref="E43" r:id="rId39" xr:uid="{00000000-0004-0000-0800-000026000000}"/>
    <hyperlink ref="E44" r:id="rId40" xr:uid="{00000000-0004-0000-0800-000027000000}"/>
    <hyperlink ref="E45" r:id="rId41" xr:uid="{00000000-0004-0000-0800-000028000000}"/>
    <hyperlink ref="E46" r:id="rId42" xr:uid="{00000000-0004-0000-0800-000029000000}"/>
    <hyperlink ref="E47" r:id="rId43" xr:uid="{00000000-0004-0000-0800-00002A000000}"/>
    <hyperlink ref="E48" r:id="rId44" xr:uid="{00000000-0004-0000-0800-00002B000000}"/>
    <hyperlink ref="E49" r:id="rId45" xr:uid="{00000000-0004-0000-0800-00002C000000}"/>
    <hyperlink ref="E50" r:id="rId46" xr:uid="{00000000-0004-0000-0800-00002D000000}"/>
    <hyperlink ref="E51" r:id="rId47" xr:uid="{00000000-0004-0000-0800-00002E000000}"/>
    <hyperlink ref="E52" r:id="rId48" xr:uid="{00000000-0004-0000-0800-00002F000000}"/>
    <hyperlink ref="E53" r:id="rId49" xr:uid="{00000000-0004-0000-0800-000030000000}"/>
    <hyperlink ref="E55" r:id="rId50" xr:uid="{00000000-0004-0000-0800-000031000000}"/>
    <hyperlink ref="E56" r:id="rId51" xr:uid="{00000000-0004-0000-0800-000032000000}"/>
    <hyperlink ref="E57" r:id="rId52" xr:uid="{00000000-0004-0000-0800-000033000000}"/>
    <hyperlink ref="E58" r:id="rId53" xr:uid="{00000000-0004-0000-0800-000034000000}"/>
    <hyperlink ref="E59" r:id="rId54" xr:uid="{00000000-0004-0000-0800-000035000000}"/>
    <hyperlink ref="E60" r:id="rId55" xr:uid="{00000000-0004-0000-0800-000036000000}"/>
    <hyperlink ref="E61" r:id="rId56" xr:uid="{00000000-0004-0000-0800-000037000000}"/>
    <hyperlink ref="E62" r:id="rId57" xr:uid="{00000000-0004-0000-0800-000038000000}"/>
    <hyperlink ref="E63" r:id="rId58" xr:uid="{00000000-0004-0000-0800-000039000000}"/>
    <hyperlink ref="E64" r:id="rId59" xr:uid="{00000000-0004-0000-0800-00003A000000}"/>
    <hyperlink ref="E65" r:id="rId60" xr:uid="{00000000-0004-0000-0800-00003B000000}"/>
    <hyperlink ref="E66" r:id="rId61" xr:uid="{00000000-0004-0000-0800-00003C000000}"/>
    <hyperlink ref="E67" r:id="rId62" xr:uid="{00000000-0004-0000-0800-00003D000000}"/>
    <hyperlink ref="E68" r:id="rId63" xr:uid="{00000000-0004-0000-0800-00003E000000}"/>
    <hyperlink ref="E69" r:id="rId64" xr:uid="{00000000-0004-0000-0800-00003F000000}"/>
    <hyperlink ref="E70" r:id="rId65" xr:uid="{00000000-0004-0000-0800-000040000000}"/>
    <hyperlink ref="E71" r:id="rId66" xr:uid="{00000000-0004-0000-0800-000041000000}"/>
    <hyperlink ref="E72" r:id="rId67" xr:uid="{00000000-0004-0000-0800-000042000000}"/>
    <hyperlink ref="E73" r:id="rId68" xr:uid="{00000000-0004-0000-0800-000043000000}"/>
    <hyperlink ref="E74" r:id="rId69" xr:uid="{00000000-0004-0000-0800-000044000000}"/>
    <hyperlink ref="E75" r:id="rId70" xr:uid="{00000000-0004-0000-0800-000045000000}"/>
    <hyperlink ref="E76" r:id="rId71" xr:uid="{00000000-0004-0000-0800-000046000000}"/>
    <hyperlink ref="E77" r:id="rId72" xr:uid="{00000000-0004-0000-0800-000047000000}"/>
    <hyperlink ref="E78" r:id="rId73" xr:uid="{00000000-0004-0000-0800-000048000000}"/>
    <hyperlink ref="E79" r:id="rId74" xr:uid="{00000000-0004-0000-0800-000049000000}"/>
    <hyperlink ref="E80" r:id="rId75" xr:uid="{00000000-0004-0000-0800-00004A000000}"/>
    <hyperlink ref="E81" r:id="rId76" xr:uid="{00000000-0004-0000-0800-00004B000000}"/>
    <hyperlink ref="E82" r:id="rId77" xr:uid="{00000000-0004-0000-0800-00004C000000}"/>
    <hyperlink ref="E83" r:id="rId78" xr:uid="{00000000-0004-0000-0800-00004D000000}"/>
    <hyperlink ref="E84" r:id="rId79" xr:uid="{00000000-0004-0000-0800-00004E000000}"/>
    <hyperlink ref="E85" r:id="rId80" xr:uid="{00000000-0004-0000-0800-00004F000000}"/>
    <hyperlink ref="E86" r:id="rId81" xr:uid="{00000000-0004-0000-0800-000050000000}"/>
    <hyperlink ref="E87" r:id="rId82" xr:uid="{00000000-0004-0000-0800-000051000000}"/>
    <hyperlink ref="E88" r:id="rId83" xr:uid="{00000000-0004-0000-0800-000052000000}"/>
    <hyperlink ref="E89" r:id="rId84" xr:uid="{00000000-0004-0000-0800-000053000000}"/>
    <hyperlink ref="E90" r:id="rId85" xr:uid="{00000000-0004-0000-0800-000054000000}"/>
    <hyperlink ref="E91" r:id="rId86" xr:uid="{00000000-0004-0000-0800-000055000000}"/>
    <hyperlink ref="E92" r:id="rId87" xr:uid="{00000000-0004-0000-0800-000056000000}"/>
    <hyperlink ref="E93" r:id="rId88" xr:uid="{00000000-0004-0000-0800-000057000000}"/>
    <hyperlink ref="E94" r:id="rId89" xr:uid="{00000000-0004-0000-0800-000058000000}"/>
    <hyperlink ref="E95" r:id="rId90" xr:uid="{00000000-0004-0000-0800-000059000000}"/>
    <hyperlink ref="E96" r:id="rId91" xr:uid="{00000000-0004-0000-0800-00005A000000}"/>
    <hyperlink ref="E97" r:id="rId92" xr:uid="{00000000-0004-0000-0800-00005B000000}"/>
    <hyperlink ref="C98" r:id="rId93" xr:uid="{00000000-0004-0000-0800-00005C000000}"/>
    <hyperlink ref="E100" r:id="rId94" xr:uid="{00000000-0004-0000-0800-00005D000000}"/>
    <hyperlink ref="E101" r:id="rId95" xr:uid="{00000000-0004-0000-0800-00005E000000}"/>
    <hyperlink ref="E102" r:id="rId96" xr:uid="{00000000-0004-0000-0800-00005F000000}"/>
    <hyperlink ref="E104" r:id="rId97" location="responsible-sourcing-policies" xr:uid="{00000000-0004-0000-0800-000060000000}"/>
    <hyperlink ref="E106" r:id="rId98" xr:uid="{00000000-0004-0000-0800-000061000000}"/>
    <hyperlink ref="E107" r:id="rId99" xr:uid="{00000000-0004-0000-0800-000062000000}"/>
    <hyperlink ref="E108" r:id="rId100" xr:uid="{00000000-0004-0000-0800-000063000000}"/>
    <hyperlink ref="E109" r:id="rId101" xr:uid="{00000000-0004-0000-0800-000064000000}"/>
    <hyperlink ref="E110" r:id="rId102" xr:uid="{00000000-0004-0000-0800-000065000000}"/>
    <hyperlink ref="E111" r:id="rId103" xr:uid="{00000000-0004-0000-0800-000066000000}"/>
    <hyperlink ref="E112" r:id="rId104" xr:uid="{00000000-0004-0000-0800-000067000000}"/>
    <hyperlink ref="E113" r:id="rId105" xr:uid="{00000000-0004-0000-0800-000068000000}"/>
    <hyperlink ref="E114" r:id="rId106" xr:uid="{00000000-0004-0000-0800-000069000000}"/>
    <hyperlink ref="E115" r:id="rId107" xr:uid="{00000000-0004-0000-0800-00006A000000}"/>
    <hyperlink ref="E116" r:id="rId108" xr:uid="{00000000-0004-0000-0800-00006B000000}"/>
    <hyperlink ref="E117" r:id="rId109" xr:uid="{00000000-0004-0000-0800-00006C000000}"/>
    <hyperlink ref="E118" r:id="rId110" xr:uid="{00000000-0004-0000-0800-00006D000000}"/>
    <hyperlink ref="E119" r:id="rId111" xr:uid="{00000000-0004-0000-0800-00006E000000}"/>
    <hyperlink ref="E120" r:id="rId112" xr:uid="{00000000-0004-0000-0800-00006F000000}"/>
    <hyperlink ref="E121" r:id="rId113" xr:uid="{00000000-0004-0000-0800-000070000000}"/>
    <hyperlink ref="E122" r:id="rId114" xr:uid="{00000000-0004-0000-0800-000071000000}"/>
    <hyperlink ref="E123" r:id="rId115" xr:uid="{00000000-0004-0000-0800-000072000000}"/>
    <hyperlink ref="E124" r:id="rId116" xr:uid="{00000000-0004-0000-0800-000073000000}"/>
    <hyperlink ref="E125" r:id="rId117" xr:uid="{00000000-0004-0000-0800-000074000000}"/>
    <hyperlink ref="E126" r:id="rId118" xr:uid="{00000000-0004-0000-0800-000075000000}"/>
    <hyperlink ref="E127" r:id="rId119" xr:uid="{00000000-0004-0000-0800-000076000000}"/>
    <hyperlink ref="E128" r:id="rId120" xr:uid="{00000000-0004-0000-0800-000077000000}"/>
    <hyperlink ref="E129" r:id="rId121" xr:uid="{00000000-0004-0000-0800-000078000000}"/>
    <hyperlink ref="E130" r:id="rId122" xr:uid="{00000000-0004-0000-0800-000079000000}"/>
    <hyperlink ref="E131" r:id="rId123" xr:uid="{00000000-0004-0000-0800-00007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1. Overview &amp; Navigation</vt:lpstr>
      <vt:lpstr>2. Summary | Overall</vt:lpstr>
      <vt:lpstr>3. Summary | Climate &amp; Environm</vt:lpstr>
      <vt:lpstr>4. Summary | Respect for Human </vt:lpstr>
      <vt:lpstr>5. Auto Review | Climate &amp; Envi</vt:lpstr>
      <vt:lpstr>6. Auto Review | Respect for Hu</vt:lpstr>
      <vt:lpstr>7. Weightings</vt:lpstr>
      <vt:lpstr>Collaborative Initiatives</vt:lpstr>
      <vt:lpstr>8. Company Docs Reviewed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 McDermid</cp:lastModifiedBy>
  <dcterms:created xsi:type="dcterms:W3CDTF">2023-03-06T17:56:15Z</dcterms:created>
  <dcterms:modified xsi:type="dcterms:W3CDTF">2023-03-06T17:56:44Z</dcterms:modified>
</cp:coreProperties>
</file>